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-BOSS\Documents\Petr\BAP\"/>
    </mc:Choice>
  </mc:AlternateContent>
  <bookViews>
    <workbookView xWindow="240" yWindow="90" windowWidth="12030" windowHeight="7125"/>
  </bookViews>
  <sheets>
    <sheet name="Graf3" sheetId="9" r:id="rId1"/>
    <sheet name="Graf1" sheetId="4" r:id="rId2"/>
    <sheet name="Graf2" sheetId="5" r:id="rId3"/>
    <sheet name="Graf2 (2)" sheetId="6" r:id="rId4"/>
    <sheet name="List1" sheetId="1" r:id="rId5"/>
    <sheet name="List2" sheetId="2" r:id="rId6"/>
    <sheet name="List3" sheetId="3" r:id="rId7"/>
  </sheets>
  <calcPr calcId="171027"/>
</workbook>
</file>

<file path=xl/calcChain.xml><?xml version="1.0" encoding="utf-8"?>
<calcChain xmlns="http://schemas.openxmlformats.org/spreadsheetml/2006/main">
  <c r="C106" i="1" l="1"/>
  <c r="C105" i="1"/>
  <c r="C104" i="1"/>
  <c r="C103" i="1"/>
  <c r="C102" i="1"/>
  <c r="C101" i="1"/>
  <c r="C100" i="1"/>
  <c r="G93" i="1"/>
  <c r="O10" i="1" s="1"/>
  <c r="C95" i="1"/>
  <c r="C96" i="1"/>
  <c r="C97" i="1"/>
  <c r="C98" i="1"/>
  <c r="C99" i="1"/>
  <c r="C94" i="1"/>
  <c r="D22" i="1"/>
  <c r="D43" i="1" s="1"/>
  <c r="D63" i="1" s="1"/>
  <c r="E22" i="1"/>
  <c r="F22" i="1"/>
  <c r="F35" i="1" s="1"/>
  <c r="F55" i="1" s="1"/>
  <c r="G22" i="1"/>
  <c r="G31" i="1" s="1"/>
  <c r="G51" i="1" s="1"/>
  <c r="C22" i="1"/>
  <c r="G33" i="1" l="1"/>
  <c r="G53" i="1" s="1"/>
  <c r="F31" i="1"/>
  <c r="F51" i="1" s="1"/>
  <c r="G36" i="1"/>
  <c r="G56" i="1" s="1"/>
  <c r="F39" i="1"/>
  <c r="F59" i="1" s="1"/>
  <c r="F37" i="1"/>
  <c r="F57" i="1" s="1"/>
  <c r="F32" i="1"/>
  <c r="F52" i="1" s="1"/>
  <c r="F40" i="1"/>
  <c r="F60" i="1" s="1"/>
  <c r="F34" i="1"/>
  <c r="F54" i="1" s="1"/>
  <c r="F41" i="1"/>
  <c r="F61" i="1" s="1"/>
  <c r="F38" i="1"/>
  <c r="F58" i="1" s="1"/>
  <c r="F36" i="1"/>
  <c r="F56" i="1" s="1"/>
  <c r="F33" i="1"/>
  <c r="F53" i="1" s="1"/>
  <c r="G40" i="1"/>
  <c r="G60" i="1" s="1"/>
  <c r="G37" i="1"/>
  <c r="G57" i="1" s="1"/>
  <c r="G32" i="1"/>
  <c r="G52" i="1" s="1"/>
  <c r="W25" i="1"/>
  <c r="I17" i="1"/>
  <c r="I22" i="1" s="1"/>
  <c r="I35" i="1" s="1"/>
  <c r="I55" i="1" s="1"/>
  <c r="M11" i="1"/>
  <c r="N11" i="1"/>
  <c r="O13" i="1"/>
  <c r="O9" i="1"/>
  <c r="V25" i="1"/>
  <c r="J16" i="1"/>
  <c r="J22" i="1" s="1"/>
  <c r="M10" i="1"/>
  <c r="N10" i="1"/>
  <c r="P12" i="1"/>
  <c r="X25" i="1"/>
  <c r="M14" i="1"/>
  <c r="N14" i="1"/>
  <c r="P14" i="1"/>
  <c r="P10" i="1"/>
  <c r="Y25" i="1"/>
  <c r="M15" i="1"/>
  <c r="N15" i="1"/>
  <c r="O15" i="1"/>
  <c r="O11" i="1"/>
  <c r="C34" i="1"/>
  <c r="C54" i="1" s="1"/>
  <c r="C38" i="1"/>
  <c r="C58" i="1" s="1"/>
  <c r="C42" i="1"/>
  <c r="C62" i="1" s="1"/>
  <c r="C39" i="1"/>
  <c r="C59" i="1" s="1"/>
  <c r="D42" i="1"/>
  <c r="D62" i="1" s="1"/>
  <c r="D35" i="1"/>
  <c r="D55" i="1" s="1"/>
  <c r="C31" i="1"/>
  <c r="C51" i="1" s="1"/>
  <c r="C37" i="1"/>
  <c r="C57" i="1" s="1"/>
  <c r="C32" i="1"/>
  <c r="C52" i="1" s="1"/>
  <c r="D40" i="1"/>
  <c r="D60" i="1" s="1"/>
  <c r="G38" i="1"/>
  <c r="G58" i="1" s="1"/>
  <c r="D36" i="1"/>
  <c r="D56" i="1" s="1"/>
  <c r="G34" i="1"/>
  <c r="G54" i="1" s="1"/>
  <c r="D32" i="1"/>
  <c r="D52" i="1" s="1"/>
  <c r="C41" i="1"/>
  <c r="C61" i="1" s="1"/>
  <c r="C36" i="1"/>
  <c r="C56" i="1" s="1"/>
  <c r="C43" i="1"/>
  <c r="C63" i="1" s="1"/>
  <c r="D41" i="1"/>
  <c r="D61" i="1" s="1"/>
  <c r="G39" i="1"/>
  <c r="G59" i="1" s="1"/>
  <c r="D37" i="1"/>
  <c r="D57" i="1" s="1"/>
  <c r="G35" i="1"/>
  <c r="G55" i="1" s="1"/>
  <c r="D33" i="1"/>
  <c r="D53" i="1" s="1"/>
  <c r="I34" i="1"/>
  <c r="I54" i="1" s="1"/>
  <c r="C33" i="1"/>
  <c r="C53" i="1" s="1"/>
  <c r="D31" i="1"/>
  <c r="D51" i="1" s="1"/>
  <c r="E31" i="1"/>
  <c r="E51" i="1" s="1"/>
  <c r="E32" i="1"/>
  <c r="E52" i="1" s="1"/>
  <c r="E33" i="1"/>
  <c r="E53" i="1" s="1"/>
  <c r="E34" i="1"/>
  <c r="E54" i="1" s="1"/>
  <c r="E35" i="1"/>
  <c r="E55" i="1" s="1"/>
  <c r="E36" i="1"/>
  <c r="E56" i="1" s="1"/>
  <c r="E37" i="1"/>
  <c r="E57" i="1" s="1"/>
  <c r="E38" i="1"/>
  <c r="E58" i="1" s="1"/>
  <c r="E39" i="1"/>
  <c r="E59" i="1" s="1"/>
  <c r="E40" i="1"/>
  <c r="E60" i="1" s="1"/>
  <c r="E41" i="1"/>
  <c r="E61" i="1" s="1"/>
  <c r="C40" i="1"/>
  <c r="C60" i="1" s="1"/>
  <c r="C35" i="1"/>
  <c r="C55" i="1" s="1"/>
  <c r="E42" i="1"/>
  <c r="E62" i="1" s="1"/>
  <c r="D38" i="1"/>
  <c r="D58" i="1" s="1"/>
  <c r="D34" i="1"/>
  <c r="D54" i="1" s="1"/>
  <c r="I37" i="1"/>
  <c r="I57" i="1" s="1"/>
  <c r="J32" i="1"/>
  <c r="J52" i="1" s="1"/>
  <c r="D39" i="1"/>
  <c r="D59" i="1" s="1"/>
  <c r="H18" i="1"/>
  <c r="K15" i="1"/>
  <c r="K22" i="1" s="1"/>
  <c r="M9" i="1"/>
  <c r="O14" i="1"/>
  <c r="S25" i="1"/>
  <c r="T25" i="1"/>
  <c r="H17" i="1"/>
  <c r="L15" i="1"/>
  <c r="L22" i="1" s="1"/>
  <c r="M12" i="1"/>
  <c r="N9" i="1"/>
  <c r="N12" i="1"/>
  <c r="AA25" i="1"/>
  <c r="P13" i="1"/>
  <c r="P11" i="1"/>
  <c r="P9" i="1"/>
  <c r="U25" i="1"/>
  <c r="M13" i="1"/>
  <c r="N13" i="1"/>
  <c r="Z25" i="1"/>
  <c r="O12" i="1"/>
  <c r="O22" i="1" l="1"/>
  <c r="O35" i="1" s="1"/>
  <c r="O55" i="1" s="1"/>
  <c r="M22" i="1"/>
  <c r="M37" i="1" s="1"/>
  <c r="N22" i="1"/>
  <c r="N35" i="1" s="1"/>
  <c r="N55" i="1" s="1"/>
  <c r="I39" i="1"/>
  <c r="I59" i="1" s="1"/>
  <c r="I36" i="1"/>
  <c r="I56" i="1" s="1"/>
  <c r="J31" i="1"/>
  <c r="J51" i="1" s="1"/>
  <c r="J34" i="1"/>
  <c r="J54" i="1" s="1"/>
  <c r="J36" i="1"/>
  <c r="J56" i="1" s="1"/>
  <c r="J37" i="1"/>
  <c r="J57" i="1" s="1"/>
  <c r="J38" i="1"/>
  <c r="J58" i="1" s="1"/>
  <c r="H22" i="1"/>
  <c r="H35" i="1" s="1"/>
  <c r="H55" i="1" s="1"/>
  <c r="I32" i="1"/>
  <c r="I52" i="1" s="1"/>
  <c r="I33" i="1"/>
  <c r="I53" i="1" s="1"/>
  <c r="J35" i="1"/>
  <c r="J55" i="1" s="1"/>
  <c r="I31" i="1"/>
  <c r="I51" i="1" s="1"/>
  <c r="J33" i="1"/>
  <c r="J53" i="1" s="1"/>
  <c r="I38" i="1"/>
  <c r="I58" i="1" s="1"/>
  <c r="P22" i="1"/>
  <c r="P36" i="1" s="1"/>
  <c r="N34" i="1"/>
  <c r="N54" i="1" s="1"/>
  <c r="M36" i="1"/>
  <c r="M56" i="1" s="1"/>
  <c r="M33" i="1"/>
  <c r="M53" i="1" s="1"/>
  <c r="M34" i="1"/>
  <c r="M54" i="1" s="1"/>
  <c r="L36" i="1"/>
  <c r="L56" i="1" s="1"/>
  <c r="L37" i="1"/>
  <c r="L32" i="1"/>
  <c r="L52" i="1" s="1"/>
  <c r="L34" i="1"/>
  <c r="L54" i="1" s="1"/>
  <c r="L35" i="1"/>
  <c r="L55" i="1" s="1"/>
  <c r="L33" i="1"/>
  <c r="L53" i="1" s="1"/>
  <c r="O37" i="1"/>
  <c r="O32" i="1"/>
  <c r="O52" i="1" s="1"/>
  <c r="O34" i="1"/>
  <c r="O54" i="1" s="1"/>
  <c r="O36" i="1"/>
  <c r="O56" i="1" s="1"/>
  <c r="O33" i="1"/>
  <c r="O53" i="1" s="1"/>
  <c r="K37" i="1"/>
  <c r="K32" i="1"/>
  <c r="K52" i="1" s="1"/>
  <c r="K34" i="1"/>
  <c r="K54" i="1" s="1"/>
  <c r="K35" i="1"/>
  <c r="K55" i="1" s="1"/>
  <c r="K36" i="1"/>
  <c r="K56" i="1" s="1"/>
  <c r="K33" i="1"/>
  <c r="K53" i="1" s="1"/>
  <c r="H38" i="1"/>
  <c r="H58" i="1" s="1"/>
  <c r="H32" i="1" l="1"/>
  <c r="H52" i="1" s="1"/>
  <c r="H37" i="1"/>
  <c r="H57" i="1" s="1"/>
  <c r="H39" i="1"/>
  <c r="H59" i="1" s="1"/>
  <c r="M32" i="1"/>
  <c r="M52" i="1" s="1"/>
  <c r="M35" i="1"/>
  <c r="M55" i="1" s="1"/>
  <c r="H33" i="1"/>
  <c r="H53" i="1" s="1"/>
  <c r="N37" i="1"/>
  <c r="H34" i="1"/>
  <c r="H54" i="1" s="1"/>
  <c r="H31" i="1"/>
  <c r="H51" i="1" s="1"/>
  <c r="H40" i="1"/>
  <c r="H60" i="1" s="1"/>
  <c r="N33" i="1"/>
  <c r="N53" i="1" s="1"/>
  <c r="N36" i="1"/>
  <c r="N56" i="1" s="1"/>
  <c r="H36" i="1"/>
  <c r="H56" i="1" s="1"/>
  <c r="N32" i="1"/>
  <c r="N52" i="1" s="1"/>
  <c r="P34" i="1"/>
  <c r="P54" i="1" s="1"/>
  <c r="P32" i="1"/>
  <c r="P52" i="1" s="1"/>
  <c r="P33" i="1"/>
  <c r="P53" i="1" s="1"/>
  <c r="P35" i="1"/>
  <c r="P55" i="1" s="1"/>
</calcChain>
</file>

<file path=xl/sharedStrings.xml><?xml version="1.0" encoding="utf-8"?>
<sst xmlns="http://schemas.openxmlformats.org/spreadsheetml/2006/main" count="27" uniqueCount="20">
  <si>
    <t>Jmenovity proud (A)</t>
  </si>
  <si>
    <t>Kodove slovo (-)</t>
  </si>
  <si>
    <t>Proud (A)</t>
  </si>
  <si>
    <t>Napeti (V)</t>
  </si>
  <si>
    <t>Hodnoty naměřené pomocí bočníku</t>
  </si>
  <si>
    <t>Odhadovana hodnota</t>
  </si>
  <si>
    <t>Žluté buňky jsou přepočteny z měření pomocí bočníku</t>
  </si>
  <si>
    <t>Červené buňky jsou buňky s chybějícími či chybnými údaji</t>
  </si>
  <si>
    <t>Průměr (A)</t>
  </si>
  <si>
    <t>Absolutní chyba udržování proudu</t>
  </si>
  <si>
    <t>Měření závislosti proudu zátěží na napětí zdroje</t>
  </si>
  <si>
    <t>Napětí</t>
  </si>
  <si>
    <t>Relativní chyba udržování proudu</t>
  </si>
  <si>
    <t>Relativní chyba udržování proudu (%)</t>
  </si>
  <si>
    <t>Absolutní chyba udržování proudu (A)</t>
  </si>
  <si>
    <t>Kódové slovo</t>
  </si>
  <si>
    <t>Odpor bočníku (mOhm)</t>
  </si>
  <si>
    <t>Napětí (mV)</t>
  </si>
  <si>
    <t>Napětí (V)</t>
  </si>
  <si>
    <t>Pozn.: Jedná se o hodnotu vypočítanou přepočtem mezi změřeným proudem a napětím pro kódové slovo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</si>
</sst>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3" x14ac:knownFonts="1">
    <font>
      <sz val="10"/>
      <name val="Arial"/>
      <charset val="238"/>
    </font>
    <font>
      <sz val="8"/>
      <name val="Arial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Fill="1" applyBorder="1"/>
    <xf numFmtId="165" fontId="0" fillId="3" borderId="1" xfId="0" applyNumberFormat="1" applyFill="1" applyBorder="1"/>
    <xf numFmtId="0" fontId="0" fillId="0" borderId="9" xfId="0" applyBorder="1"/>
    <xf numFmtId="165" fontId="0" fillId="2" borderId="10" xfId="0" applyNumberFormat="1" applyFill="1" applyBorder="1"/>
    <xf numFmtId="165" fontId="0" fillId="3" borderId="10" xfId="0" applyNumberFormat="1" applyFill="1" applyBorder="1"/>
    <xf numFmtId="165" fontId="0" fillId="0" borderId="7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164" fontId="0" fillId="2" borderId="18" xfId="0" applyNumberFormat="1" applyFill="1" applyBorder="1"/>
    <xf numFmtId="165" fontId="0" fillId="2" borderId="18" xfId="0" applyNumberFormat="1" applyFill="1" applyBorder="1"/>
    <xf numFmtId="165" fontId="0" fillId="2" borderId="19" xfId="0" applyNumberFormat="1" applyFill="1" applyBorder="1"/>
    <xf numFmtId="164" fontId="0" fillId="0" borderId="21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18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0" fontId="0" fillId="0" borderId="3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0" fillId="0" borderId="23" xfId="0" applyNumberFormat="1" applyBorder="1"/>
    <xf numFmtId="166" fontId="0" fillId="0" borderId="11" xfId="0" applyNumberFormat="1" applyBorder="1"/>
    <xf numFmtId="166" fontId="0" fillId="2" borderId="11" xfId="0" applyNumberFormat="1" applyFill="1" applyBorder="1"/>
    <xf numFmtId="166" fontId="0" fillId="2" borderId="12" xfId="0" applyNumberFormat="1" applyFill="1" applyBorder="1"/>
    <xf numFmtId="166" fontId="0" fillId="0" borderId="24" xfId="0" applyNumberFormat="1" applyBorder="1"/>
    <xf numFmtId="166" fontId="0" fillId="0" borderId="1" xfId="0" applyNumberFormat="1" applyBorder="1"/>
    <xf numFmtId="166" fontId="0" fillId="0" borderId="10" xfId="0" applyNumberFormat="1" applyBorder="1"/>
    <xf numFmtId="166" fontId="0" fillId="2" borderId="10" xfId="0" applyNumberFormat="1" applyFill="1" applyBorder="1"/>
    <xf numFmtId="166" fontId="0" fillId="2" borderId="1" xfId="0" applyNumberFormat="1" applyFill="1" applyBorder="1"/>
    <xf numFmtId="166" fontId="0" fillId="0" borderId="25" xfId="0" applyNumberFormat="1" applyBorder="1"/>
    <xf numFmtId="166" fontId="0" fillId="0" borderId="18" xfId="0" applyNumberFormat="1" applyBorder="1"/>
    <xf numFmtId="166" fontId="0" fillId="2" borderId="18" xfId="0" applyNumberFormat="1" applyFill="1" applyBorder="1"/>
    <xf numFmtId="166" fontId="0" fillId="2" borderId="19" xfId="0" applyNumberFormat="1" applyFill="1" applyBorder="1"/>
    <xf numFmtId="166" fontId="0" fillId="0" borderId="30" xfId="0" applyNumberFormat="1" applyBorder="1"/>
    <xf numFmtId="166" fontId="0" fillId="0" borderId="7" xfId="0" applyNumberFormat="1" applyBorder="1"/>
    <xf numFmtId="166" fontId="0" fillId="2" borderId="7" xfId="0" applyNumberFormat="1" applyFill="1" applyBorder="1"/>
    <xf numFmtId="166" fontId="0" fillId="2" borderId="8" xfId="0" applyNumberFormat="1" applyFill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10" xfId="0" applyNumberFormat="1" applyBorder="1"/>
    <xf numFmtId="165" fontId="0" fillId="0" borderId="30" xfId="0" applyNumberFormat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0" fontId="0" fillId="0" borderId="0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/>
    <xf numFmtId="0" fontId="2" fillId="0" borderId="34" xfId="0" applyFont="1" applyBorder="1"/>
    <xf numFmtId="0" fontId="0" fillId="0" borderId="19" xfId="0" applyBorder="1"/>
    <xf numFmtId="0" fontId="0" fillId="7" borderId="1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33" xfId="0" applyFill="1" applyBorder="1"/>
    <xf numFmtId="0" fontId="0" fillId="7" borderId="24" xfId="0" applyFill="1" applyBorder="1"/>
    <xf numFmtId="0" fontId="0" fillId="6" borderId="1" xfId="0" applyFill="1" applyBorder="1"/>
    <xf numFmtId="0" fontId="0" fillId="6" borderId="7" xfId="0" applyFill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0" fillId="7" borderId="12" xfId="0" applyFill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87357318306605E-2"/>
          <c:y val="7.407407407407407E-2"/>
          <c:w val="0.88438768981509708"/>
          <c:h val="0.81481481481481477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5634062570140124E-3"/>
                  <c:y val="-9.7060502388918946E-2"/>
                </c:manualLayout>
              </c:layout>
              <c:numFmt formatCode="0.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List1!$B$69:$B$107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</c:numCache>
            </c:numRef>
          </c:xVal>
          <c:yVal>
            <c:numRef>
              <c:f>List1!$C$69:$C$107</c:f>
              <c:numCache>
                <c:formatCode>General</c:formatCode>
                <c:ptCount val="39"/>
                <c:pt idx="0">
                  <c:v>2.8500000000000001E-2</c:v>
                </c:pt>
                <c:pt idx="1">
                  <c:v>0.4335</c:v>
                </c:pt>
                <c:pt idx="2">
                  <c:v>0.84650000000000003</c:v>
                </c:pt>
                <c:pt idx="3">
                  <c:v>1.2491000000000001</c:v>
                </c:pt>
                <c:pt idx="4">
                  <c:v>1.6449</c:v>
                </c:pt>
                <c:pt idx="5">
                  <c:v>2.0638999999999998</c:v>
                </c:pt>
                <c:pt idx="6">
                  <c:v>2.4523000000000001</c:v>
                </c:pt>
                <c:pt idx="7">
                  <c:v>2.8570000000000002</c:v>
                </c:pt>
                <c:pt idx="8">
                  <c:v>3.2660999999999998</c:v>
                </c:pt>
                <c:pt idx="9">
                  <c:v>3.6539999999999999</c:v>
                </c:pt>
                <c:pt idx="10">
                  <c:v>4.0759999999999996</c:v>
                </c:pt>
                <c:pt idx="11">
                  <c:v>4.4749999999999996</c:v>
                </c:pt>
                <c:pt idx="12">
                  <c:v>4.88</c:v>
                </c:pt>
                <c:pt idx="13">
                  <c:v>5.2919999999999998</c:v>
                </c:pt>
                <c:pt idx="14">
                  <c:v>5.6790000000000003</c:v>
                </c:pt>
                <c:pt idx="15">
                  <c:v>6.0960000000000001</c:v>
                </c:pt>
                <c:pt idx="16">
                  <c:v>6.4960000000000004</c:v>
                </c:pt>
                <c:pt idx="17">
                  <c:v>6.9</c:v>
                </c:pt>
                <c:pt idx="18">
                  <c:v>7.3129999999999997</c:v>
                </c:pt>
                <c:pt idx="19">
                  <c:v>7.6970000000000001</c:v>
                </c:pt>
                <c:pt idx="20">
                  <c:v>8.1150000000000002</c:v>
                </c:pt>
                <c:pt idx="21">
                  <c:v>8.5190000000000001</c:v>
                </c:pt>
                <c:pt idx="22">
                  <c:v>8.9060000000000006</c:v>
                </c:pt>
                <c:pt idx="23">
                  <c:v>9.3160000000000007</c:v>
                </c:pt>
                <c:pt idx="24">
                  <c:v>9.7089999999999996</c:v>
                </c:pt>
                <c:pt idx="25">
                  <c:v>10.12753484990132</c:v>
                </c:pt>
                <c:pt idx="26">
                  <c:v>10.539010075828399</c:v>
                </c:pt>
                <c:pt idx="27">
                  <c:v>10.933340500675184</c:v>
                </c:pt>
                <c:pt idx="28">
                  <c:v>11.352883868287108</c:v>
                </c:pt>
                <c:pt idx="29">
                  <c:v>11.748222810844499</c:v>
                </c:pt>
                <c:pt idx="30">
                  <c:v>12.045735535473147</c:v>
                </c:pt>
                <c:pt idx="31">
                  <c:v>12.570164744988055</c:v>
                </c:pt>
                <c:pt idx="32">
                  <c:v>12.965503687545445</c:v>
                </c:pt>
                <c:pt idx="33">
                  <c:v>13.382021502025554</c:v>
                </c:pt>
                <c:pt idx="34">
                  <c:v>13.781394515425367</c:v>
                </c:pt>
                <c:pt idx="35">
                  <c:v>14.179759011114573</c:v>
                </c:pt>
                <c:pt idx="36">
                  <c:v>14.584174613067416</c:v>
                </c:pt>
                <c:pt idx="37">
                  <c:v>14.979513555624804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B-4DA9-997A-F735ED77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0200"/>
        <c:axId val="1"/>
      </c:scatterChart>
      <c:valAx>
        <c:axId val="286850200"/>
        <c:scaling>
          <c:orientation val="minMax"/>
          <c:max val="19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Kódové slovo DAC (-)</a:t>
                </a:r>
              </a:p>
            </c:rich>
          </c:tx>
          <c:layout>
            <c:manualLayout>
              <c:xMode val="edge"/>
              <c:yMode val="edge"/>
              <c:x val="0.37851440320312607"/>
              <c:y val="0.9410775229826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  <c:majorUnit val="25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Proud zátěží (A)</a:t>
                </a:r>
              </a:p>
            </c:rich>
          </c:tx>
          <c:layout>
            <c:manualLayout>
              <c:xMode val="edge"/>
              <c:yMode val="edge"/>
              <c:x val="1.0072831901680103E-2"/>
              <c:y val="0.36023711584422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286850200"/>
        <c:crosses val="autoZero"/>
        <c:crossBetween val="midCat"/>
      </c:valAx>
      <c:spPr>
        <a:solidFill>
          <a:schemeClr val="bg1">
            <a:lumMod val="8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39824441869445E-2"/>
          <c:y val="3.5353535353535352E-2"/>
          <c:w val="0.80797681899964169"/>
          <c:h val="0.85353535353535348"/>
        </c:manualLayout>
      </c:layout>
      <c:scatterChart>
        <c:scatterStyle val="lineMarker"/>
        <c:varyColors val="0"/>
        <c:ser>
          <c:idx val="0"/>
          <c:order val="0"/>
          <c:tx>
            <c:v> 1 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List1!$C$9:$C$21</c:f>
              <c:numCache>
                <c:formatCode>0.0000</c:formatCode>
                <c:ptCount val="13"/>
                <c:pt idx="0">
                  <c:v>1.0035000000000001</c:v>
                </c:pt>
                <c:pt idx="1">
                  <c:v>1.0033000000000001</c:v>
                </c:pt>
                <c:pt idx="2">
                  <c:v>1.0034000000000001</c:v>
                </c:pt>
                <c:pt idx="3">
                  <c:v>1.0035000000000001</c:v>
                </c:pt>
                <c:pt idx="4">
                  <c:v>1.0034000000000001</c:v>
                </c:pt>
                <c:pt idx="5">
                  <c:v>0.9768</c:v>
                </c:pt>
                <c:pt idx="6">
                  <c:v>0.96360000000000001</c:v>
                </c:pt>
                <c:pt idx="7">
                  <c:v>1.0031000000000001</c:v>
                </c:pt>
                <c:pt idx="8">
                  <c:v>1.0034000000000001</c:v>
                </c:pt>
                <c:pt idx="9">
                  <c:v>1.0032000000000001</c:v>
                </c:pt>
                <c:pt idx="10">
                  <c:v>1.0044999999999999</c:v>
                </c:pt>
                <c:pt idx="11">
                  <c:v>1.0044</c:v>
                </c:pt>
                <c:pt idx="12">
                  <c:v>1.0044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940-BE63-31267429ECBF}"/>
            </c:ext>
          </c:extLst>
        </c:ser>
        <c:ser>
          <c:idx val="1"/>
          <c:order val="1"/>
          <c:tx>
            <c:v> 2 A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List1!$D$9:$D$21</c:f>
              <c:numCache>
                <c:formatCode>0.0000</c:formatCode>
                <c:ptCount val="13"/>
                <c:pt idx="0">
                  <c:v>2.0055999999999998</c:v>
                </c:pt>
                <c:pt idx="1">
                  <c:v>2.0057999999999998</c:v>
                </c:pt>
                <c:pt idx="2">
                  <c:v>2.0055999999999998</c:v>
                </c:pt>
                <c:pt idx="3">
                  <c:v>2.0053999999999998</c:v>
                </c:pt>
                <c:pt idx="4">
                  <c:v>2.0055000000000001</c:v>
                </c:pt>
                <c:pt idx="5">
                  <c:v>2.0053000000000001</c:v>
                </c:pt>
                <c:pt idx="6">
                  <c:v>1.9588000000000001</c:v>
                </c:pt>
                <c:pt idx="7">
                  <c:v>2.0057999999999998</c:v>
                </c:pt>
                <c:pt idx="8">
                  <c:v>2.0055000000000001</c:v>
                </c:pt>
                <c:pt idx="9">
                  <c:v>2.0053999999999998</c:v>
                </c:pt>
                <c:pt idx="10">
                  <c:v>2.0034000000000001</c:v>
                </c:pt>
                <c:pt idx="11">
                  <c:v>2.0030999999999999</c:v>
                </c:pt>
                <c:pt idx="12">
                  <c:v>2.0030999999999999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940-BE63-31267429ECBF}"/>
            </c:ext>
          </c:extLst>
        </c:ser>
        <c:ser>
          <c:idx val="2"/>
          <c:order val="2"/>
          <c:tx>
            <c:v> 3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List1!$E$9:$E$21</c:f>
              <c:numCache>
                <c:formatCode>0.0000</c:formatCode>
                <c:ptCount val="13"/>
                <c:pt idx="0">
                  <c:v>3.0072000000000001</c:v>
                </c:pt>
                <c:pt idx="1">
                  <c:v>3.0072000000000001</c:v>
                </c:pt>
                <c:pt idx="2">
                  <c:v>3.0074000000000001</c:v>
                </c:pt>
                <c:pt idx="3">
                  <c:v>3.0072000000000001</c:v>
                </c:pt>
                <c:pt idx="4">
                  <c:v>3.0074000000000001</c:v>
                </c:pt>
                <c:pt idx="5">
                  <c:v>3.0072999999999999</c:v>
                </c:pt>
                <c:pt idx="6">
                  <c:v>3.0076000000000001</c:v>
                </c:pt>
                <c:pt idx="7">
                  <c:v>3.0076000000000001</c:v>
                </c:pt>
                <c:pt idx="8">
                  <c:v>3.0074999999999998</c:v>
                </c:pt>
                <c:pt idx="9">
                  <c:v>3.0076999999999998</c:v>
                </c:pt>
                <c:pt idx="10">
                  <c:v>3.0074999999999998</c:v>
                </c:pt>
                <c:pt idx="11">
                  <c:v>3.0072000000000001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F-4940-BE63-31267429ECBF}"/>
            </c:ext>
          </c:extLst>
        </c:ser>
        <c:ser>
          <c:idx val="3"/>
          <c:order val="3"/>
          <c:tx>
            <c:v> 4 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List1!$F$9:$F$21</c:f>
              <c:numCache>
                <c:formatCode>0.000</c:formatCode>
                <c:ptCount val="13"/>
                <c:pt idx="0">
                  <c:v>4.0010000000000003</c:v>
                </c:pt>
                <c:pt idx="1">
                  <c:v>4.0010000000000003</c:v>
                </c:pt>
                <c:pt idx="2">
                  <c:v>4.0010000000000003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F-4940-BE63-31267429ECBF}"/>
            </c:ext>
          </c:extLst>
        </c:ser>
        <c:ser>
          <c:idx val="4"/>
          <c:order val="4"/>
          <c:tx>
            <c:v> 5 A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List1!$G$9:$G$21</c:f>
              <c:numCache>
                <c:formatCode>0.000</c:formatCode>
                <c:ptCount val="13"/>
                <c:pt idx="0">
                  <c:v>5.0049999999999999</c:v>
                </c:pt>
                <c:pt idx="1">
                  <c:v>5.0049999999999999</c:v>
                </c:pt>
                <c:pt idx="2">
                  <c:v>5.0049999999999999</c:v>
                </c:pt>
                <c:pt idx="3">
                  <c:v>5.0049999999999999</c:v>
                </c:pt>
                <c:pt idx="4">
                  <c:v>5.0049999999999999</c:v>
                </c:pt>
                <c:pt idx="5">
                  <c:v>5.0049999999999999</c:v>
                </c:pt>
                <c:pt idx="6">
                  <c:v>5.0049999999999999</c:v>
                </c:pt>
                <c:pt idx="7">
                  <c:v>5.0049999999999999</c:v>
                </c:pt>
                <c:pt idx="8">
                  <c:v>5.0049999999999999</c:v>
                </c:pt>
                <c:pt idx="9">
                  <c:v>5.0049999999999999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F-4940-BE63-31267429ECBF}"/>
            </c:ext>
          </c:extLst>
        </c:ser>
        <c:ser>
          <c:idx val="5"/>
          <c:order val="5"/>
          <c:tx>
            <c:v> 6 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List1!$H$9:$H$21</c:f>
              <c:numCache>
                <c:formatCode>0.000</c:formatCode>
                <c:ptCount val="13"/>
                <c:pt idx="0">
                  <c:v>5.9969999999999999</c:v>
                </c:pt>
                <c:pt idx="1">
                  <c:v>5.9969999999999999</c:v>
                </c:pt>
                <c:pt idx="2">
                  <c:v>5.9969999999999999</c:v>
                </c:pt>
                <c:pt idx="3">
                  <c:v>5.9969999999999999</c:v>
                </c:pt>
                <c:pt idx="4">
                  <c:v>5.9969999999999999</c:v>
                </c:pt>
                <c:pt idx="5">
                  <c:v>5.9969999999999999</c:v>
                </c:pt>
                <c:pt idx="6">
                  <c:v>5.9969999999999999</c:v>
                </c:pt>
                <c:pt idx="7">
                  <c:v>5.9969999999999999</c:v>
                </c:pt>
                <c:pt idx="8">
                  <c:v>5.9976548249714341</c:v>
                </c:pt>
                <c:pt idx="9">
                  <c:v>5.9976548249714341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F-4940-BE63-31267429ECBF}"/>
            </c:ext>
          </c:extLst>
        </c:ser>
        <c:ser>
          <c:idx val="6"/>
          <c:order val="6"/>
          <c:tx>
            <c:v> 7 A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List1!$I$9:$I$21</c:f>
              <c:numCache>
                <c:formatCode>0.000</c:formatCode>
                <c:ptCount val="13"/>
                <c:pt idx="0">
                  <c:v>6.9980000000000002</c:v>
                </c:pt>
                <c:pt idx="1">
                  <c:v>6.9969999999999999</c:v>
                </c:pt>
                <c:pt idx="2">
                  <c:v>6.9969999999999999</c:v>
                </c:pt>
                <c:pt idx="3">
                  <c:v>6.9969999999999999</c:v>
                </c:pt>
                <c:pt idx="4">
                  <c:v>6.9969999999999999</c:v>
                </c:pt>
                <c:pt idx="5">
                  <c:v>6.9960000000000004</c:v>
                </c:pt>
                <c:pt idx="6">
                  <c:v>6.9960000000000004</c:v>
                </c:pt>
                <c:pt idx="7">
                  <c:v>6.9960000000000004</c:v>
                </c:pt>
                <c:pt idx="8">
                  <c:v>6.9991129116027846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F-4940-BE63-31267429ECBF}"/>
            </c:ext>
          </c:extLst>
        </c:ser>
        <c:ser>
          <c:idx val="7"/>
          <c:order val="7"/>
          <c:tx>
            <c:v> 8 A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List1!$J$9:$J$21</c:f>
              <c:numCache>
                <c:formatCode>0.000</c:formatCode>
                <c:ptCount val="13"/>
                <c:pt idx="0">
                  <c:v>8.0020000000000007</c:v>
                </c:pt>
                <c:pt idx="1">
                  <c:v>8.0009999999999994</c:v>
                </c:pt>
                <c:pt idx="2">
                  <c:v>8.0009999999999994</c:v>
                </c:pt>
                <c:pt idx="3">
                  <c:v>8.0009999999999994</c:v>
                </c:pt>
                <c:pt idx="4">
                  <c:v>8.0009999999999994</c:v>
                </c:pt>
                <c:pt idx="5">
                  <c:v>8.0009999999999994</c:v>
                </c:pt>
                <c:pt idx="6">
                  <c:v>8.0009999999999994</c:v>
                </c:pt>
                <c:pt idx="7">
                  <c:v>8.006622104497767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F-4940-BE63-31267429ECBF}"/>
            </c:ext>
          </c:extLst>
        </c:ser>
        <c:ser>
          <c:idx val="8"/>
          <c:order val="8"/>
          <c:tx>
            <c:v> 9 A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List1!$K$9:$K$21</c:f>
              <c:numCache>
                <c:formatCode>0.000</c:formatCode>
                <c:ptCount val="13"/>
                <c:pt idx="0">
                  <c:v>8.4719999999999995</c:v>
                </c:pt>
                <c:pt idx="1">
                  <c:v>9.0020000000000007</c:v>
                </c:pt>
                <c:pt idx="2">
                  <c:v>9.0009999999999994</c:v>
                </c:pt>
                <c:pt idx="3">
                  <c:v>9.0009999999999994</c:v>
                </c:pt>
                <c:pt idx="4">
                  <c:v>9.0009999999999994</c:v>
                </c:pt>
                <c:pt idx="5">
                  <c:v>9.0009999999999994</c:v>
                </c:pt>
                <c:pt idx="6">
                  <c:v>9.010097226550327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EF-4940-BE63-31267429ECBF}"/>
            </c:ext>
          </c:extLst>
        </c:ser>
        <c:ser>
          <c:idx val="9"/>
          <c:order val="9"/>
          <c:tx>
            <c:v> 10 A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List1!$L$9:$L$21</c:f>
              <c:numCache>
                <c:formatCode>0.000</c:formatCode>
                <c:ptCount val="13"/>
                <c:pt idx="0">
                  <c:v>8.48</c:v>
                </c:pt>
                <c:pt idx="1">
                  <c:v>10</c:v>
                </c:pt>
                <c:pt idx="2">
                  <c:v>9.9990000000000006</c:v>
                </c:pt>
                <c:pt idx="3">
                  <c:v>9.9979999999999993</c:v>
                </c:pt>
                <c:pt idx="4">
                  <c:v>9.9969999999999999</c:v>
                </c:pt>
                <c:pt idx="5">
                  <c:v>9.9969999999999999</c:v>
                </c:pt>
                <c:pt idx="6">
                  <c:v>10.009538277760466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EF-4940-BE63-31267429ECBF}"/>
            </c:ext>
          </c:extLst>
        </c:ser>
        <c:ser>
          <c:idx val="10"/>
          <c:order val="10"/>
          <c:tx>
            <c:v> 11 A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List1!$M$9:$M$21</c:f>
              <c:numCache>
                <c:formatCode>0.000</c:formatCode>
                <c:ptCount val="13"/>
                <c:pt idx="0">
                  <c:v>9.2924821855198925</c:v>
                </c:pt>
                <c:pt idx="1">
                  <c:v>11.003936740417576</c:v>
                </c:pt>
                <c:pt idx="2">
                  <c:v>11.003936740417576</c:v>
                </c:pt>
                <c:pt idx="3">
                  <c:v>11.003936740417576</c:v>
                </c:pt>
                <c:pt idx="4">
                  <c:v>11.004945258128181</c:v>
                </c:pt>
                <c:pt idx="5">
                  <c:v>11.005953775838787</c:v>
                </c:pt>
                <c:pt idx="6">
                  <c:v>11.005953775838787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EF-4940-BE63-31267429ECBF}"/>
            </c:ext>
          </c:extLst>
        </c:ser>
        <c:ser>
          <c:idx val="11"/>
          <c:order val="11"/>
          <c:tx>
            <c:v> 12 A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List1!$N$9:$N$21</c:f>
              <c:numCache>
                <c:formatCode>0.000</c:formatCode>
                <c:ptCount val="13"/>
                <c:pt idx="0">
                  <c:v>9.1170001038745205</c:v>
                </c:pt>
                <c:pt idx="1">
                  <c:v>11.998335203074685</c:v>
                </c:pt>
                <c:pt idx="2">
                  <c:v>11.996318167653476</c:v>
                </c:pt>
                <c:pt idx="3">
                  <c:v>11.996318167653476</c:v>
                </c:pt>
                <c:pt idx="4">
                  <c:v>11.997326685364079</c:v>
                </c:pt>
                <c:pt idx="5">
                  <c:v>11.997326685364079</c:v>
                </c:pt>
                <c:pt idx="6">
                  <c:v>11.998335203074685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EF-4940-BE63-31267429ECBF}"/>
            </c:ext>
          </c:extLst>
        </c:ser>
        <c:ser>
          <c:idx val="12"/>
          <c:order val="12"/>
          <c:tx>
            <c:v> 13 A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List1!$O$9:$O$21</c:f>
              <c:numCache>
                <c:formatCode>0.000</c:formatCode>
                <c:ptCount val="13"/>
                <c:pt idx="0">
                  <c:v>9.1623834008517715</c:v>
                </c:pt>
                <c:pt idx="1">
                  <c:v>13.000801807416641</c:v>
                </c:pt>
                <c:pt idx="2">
                  <c:v>13.001810325127245</c:v>
                </c:pt>
                <c:pt idx="3">
                  <c:v>13.001810325127245</c:v>
                </c:pt>
                <c:pt idx="4">
                  <c:v>13.001810325127245</c:v>
                </c:pt>
                <c:pt idx="5">
                  <c:v>13.002818842837852</c:v>
                </c:pt>
                <c:pt idx="6">
                  <c:v>13.002818842837852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EF-4940-BE63-31267429ECBF}"/>
            </c:ext>
          </c:extLst>
        </c:ser>
        <c:ser>
          <c:idx val="13"/>
          <c:order val="13"/>
          <c:tx>
            <c:v> 14 A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numRef>
              <c:f>List1!$B$9:$B$21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List1!$P$9:$P$21</c:f>
              <c:numCache>
                <c:formatCode>0.000</c:formatCode>
                <c:ptCount val="13"/>
                <c:pt idx="0">
                  <c:v>8.9334498805443019</c:v>
                </c:pt>
                <c:pt idx="1">
                  <c:v>14.009319518022229</c:v>
                </c:pt>
                <c:pt idx="2">
                  <c:v>14.008311000311624</c:v>
                </c:pt>
                <c:pt idx="3">
                  <c:v>14.008311000311624</c:v>
                </c:pt>
                <c:pt idx="4">
                  <c:v>14.009319518022229</c:v>
                </c:pt>
                <c:pt idx="5">
                  <c:v>14.009319518022229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EF-4940-BE63-31267429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8328"/>
        <c:axId val="1"/>
      </c:scatterChart>
      <c:valAx>
        <c:axId val="205778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Napětí zatěžovaného zdroje (V)</a:t>
                </a:r>
              </a:p>
            </c:rich>
          </c:tx>
          <c:layout>
            <c:manualLayout>
              <c:xMode val="edge"/>
              <c:yMode val="edge"/>
              <c:x val="0.33059527876853556"/>
              <c:y val="0.9365838780403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Proud zátěží (A)     </a:t>
                </a:r>
              </a:p>
            </c:rich>
          </c:tx>
          <c:layout>
            <c:manualLayout>
              <c:xMode val="edge"/>
              <c:yMode val="edge"/>
              <c:x val="9.7289903057654562E-3"/>
              <c:y val="0.333313990609697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205778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91666666666672"/>
          <c:y val="0.21548821548821548"/>
          <c:w val="7.1448220627987169E-2"/>
          <c:h val="0.508425172340100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21268899411356E-2"/>
          <c:y val="3.5353535353535352E-2"/>
          <c:w val="0.80806201610332518"/>
          <c:h val="0.87200545454575684"/>
        </c:manualLayout>
      </c:layout>
      <c:scatterChart>
        <c:scatterStyle val="lineMarker"/>
        <c:varyColors val="0"/>
        <c:ser>
          <c:idx val="0"/>
          <c:order val="0"/>
          <c:tx>
            <c:v> 1 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List1!$C$51:$C$63</c:f>
              <c:numCache>
                <c:formatCode>0.000</c:formatCode>
                <c:ptCount val="13"/>
                <c:pt idx="0">
                  <c:v>-0.50075112669004662</c:v>
                </c:pt>
                <c:pt idx="1">
                  <c:v>-0.48072108162244742</c:v>
                </c:pt>
                <c:pt idx="2">
                  <c:v>-0.49073610415624702</c:v>
                </c:pt>
                <c:pt idx="3">
                  <c:v>-0.50075112669004662</c:v>
                </c:pt>
                <c:pt idx="4">
                  <c:v>-0.49073610415624702</c:v>
                </c:pt>
                <c:pt idx="5">
                  <c:v>2.1732598898347466</c:v>
                </c:pt>
                <c:pt idx="6">
                  <c:v>3.4952428642964382</c:v>
                </c:pt>
                <c:pt idx="7">
                  <c:v>-0.46069103655484828</c:v>
                </c:pt>
                <c:pt idx="8">
                  <c:v>-0.49073610415624702</c:v>
                </c:pt>
                <c:pt idx="9">
                  <c:v>-0.47070605908864782</c:v>
                </c:pt>
                <c:pt idx="10">
                  <c:v>-0.60090135202804262</c:v>
                </c:pt>
                <c:pt idx="11">
                  <c:v>-0.59088632949424302</c:v>
                </c:pt>
                <c:pt idx="12">
                  <c:v>-0.59088632949424302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0-4846-B60F-47B4D62FFCF2}"/>
            </c:ext>
          </c:extLst>
        </c:ser>
        <c:ser>
          <c:idx val="1"/>
          <c:order val="1"/>
          <c:tx>
            <c:v> 2 A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List1!$D$51:$D$63</c:f>
              <c:numCache>
                <c:formatCode>0.000</c:formatCode>
                <c:ptCount val="13"/>
                <c:pt idx="0">
                  <c:v>-0.2094679514034421</c:v>
                </c:pt>
                <c:pt idx="1">
                  <c:v>-0.21946091789241223</c:v>
                </c:pt>
                <c:pt idx="2">
                  <c:v>-0.2094679514034421</c:v>
                </c:pt>
                <c:pt idx="3">
                  <c:v>-0.19947498491447199</c:v>
                </c:pt>
                <c:pt idx="4">
                  <c:v>-0.20447146815896813</c:v>
                </c:pt>
                <c:pt idx="5">
                  <c:v>-0.19447850166999803</c:v>
                </c:pt>
                <c:pt idx="6">
                  <c:v>2.1288862070158112</c:v>
                </c:pt>
                <c:pt idx="7">
                  <c:v>-0.21946091789241223</c:v>
                </c:pt>
                <c:pt idx="8">
                  <c:v>-0.20447146815896813</c:v>
                </c:pt>
                <c:pt idx="9">
                  <c:v>-0.19947498491447199</c:v>
                </c:pt>
                <c:pt idx="10">
                  <c:v>-9.9545320024770734E-2</c:v>
                </c:pt>
                <c:pt idx="11">
                  <c:v>-8.4555870291304444E-2</c:v>
                </c:pt>
                <c:pt idx="12">
                  <c:v>-8.4555870291304444E-2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0-4846-B60F-47B4D62FFCF2}"/>
            </c:ext>
          </c:extLst>
        </c:ser>
        <c:ser>
          <c:idx val="2"/>
          <c:order val="2"/>
          <c:tx>
            <c:v> 3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List1!$E$51:$E$63</c:f>
              <c:numCache>
                <c:formatCode>0.000</c:formatCode>
                <c:ptCount val="13"/>
                <c:pt idx="0">
                  <c:v>6.6502626853753395E-3</c:v>
                </c:pt>
                <c:pt idx="1">
                  <c:v>6.6502626853753395E-3</c:v>
                </c:pt>
                <c:pt idx="2">
                  <c:v>0</c:v>
                </c:pt>
                <c:pt idx="3">
                  <c:v>6.6502626853753395E-3</c:v>
                </c:pt>
                <c:pt idx="4">
                  <c:v>0</c:v>
                </c:pt>
                <c:pt idx="5">
                  <c:v>3.3251313426950532E-3</c:v>
                </c:pt>
                <c:pt idx="6">
                  <c:v>-6.6502626853753395E-3</c:v>
                </c:pt>
                <c:pt idx="7">
                  <c:v>-6.6502626853753395E-3</c:v>
                </c:pt>
                <c:pt idx="8">
                  <c:v>-3.3251313426802868E-3</c:v>
                </c:pt>
                <c:pt idx="9">
                  <c:v>-9.9753940280556258E-3</c:v>
                </c:pt>
                <c:pt idx="10">
                  <c:v>-3.3251313426802868E-3</c:v>
                </c:pt>
                <c:pt idx="11">
                  <c:v>6.6502626853753395E-3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0-4846-B60F-47B4D62FFCF2}"/>
            </c:ext>
          </c:extLst>
        </c:ser>
        <c:ser>
          <c:idx val="3"/>
          <c:order val="3"/>
          <c:tx>
            <c:v> 4 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List1!$F$51:$F$63</c:f>
              <c:numCache>
                <c:formatCode>0.000</c:formatCode>
                <c:ptCount val="13"/>
                <c:pt idx="0">
                  <c:v>-1.3634814225652653E-2</c:v>
                </c:pt>
                <c:pt idx="1">
                  <c:v>-1.3634814225652653E-2</c:v>
                </c:pt>
                <c:pt idx="2">
                  <c:v>-1.3634814225652653E-2</c:v>
                </c:pt>
                <c:pt idx="3">
                  <c:v>-1.3634814225652653E-2</c:v>
                </c:pt>
                <c:pt idx="4">
                  <c:v>-1.3634814225652653E-2</c:v>
                </c:pt>
                <c:pt idx="5">
                  <c:v>1.1362345188058679E-2</c:v>
                </c:pt>
                <c:pt idx="6">
                  <c:v>1.1362345188058679E-2</c:v>
                </c:pt>
                <c:pt idx="7">
                  <c:v>1.1362345188058679E-2</c:v>
                </c:pt>
                <c:pt idx="8">
                  <c:v>1.1362345188058679E-2</c:v>
                </c:pt>
                <c:pt idx="9">
                  <c:v>1.1362345188058679E-2</c:v>
                </c:pt>
                <c:pt idx="10">
                  <c:v>1.1362345188058679E-2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0-4846-B60F-47B4D62FFCF2}"/>
            </c:ext>
          </c:extLst>
        </c:ser>
        <c:ser>
          <c:idx val="4"/>
          <c:order val="4"/>
          <c:tx>
            <c:v> 5 A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List1!$G$51:$G$63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0-4846-B60F-47B4D62FFCF2}"/>
            </c:ext>
          </c:extLst>
        </c:ser>
        <c:ser>
          <c:idx val="5"/>
          <c:order val="5"/>
          <c:tx>
            <c:v> 6 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List1!$H$51:$H$63</c:f>
              <c:numCache>
                <c:formatCode>0.000</c:formatCode>
                <c:ptCount val="13"/>
                <c:pt idx="0">
                  <c:v>2.1837941350808729E-3</c:v>
                </c:pt>
                <c:pt idx="1">
                  <c:v>2.1837941350808729E-3</c:v>
                </c:pt>
                <c:pt idx="2">
                  <c:v>2.1837941350808729E-3</c:v>
                </c:pt>
                <c:pt idx="3">
                  <c:v>2.1837941350808729E-3</c:v>
                </c:pt>
                <c:pt idx="4">
                  <c:v>2.1837941350808729E-3</c:v>
                </c:pt>
                <c:pt idx="5">
                  <c:v>2.1837941350808729E-3</c:v>
                </c:pt>
                <c:pt idx="6">
                  <c:v>2.1837941350808729E-3</c:v>
                </c:pt>
                <c:pt idx="7">
                  <c:v>2.1837941350808729E-3</c:v>
                </c:pt>
                <c:pt idx="8">
                  <c:v>-8.7351765403383026E-3</c:v>
                </c:pt>
                <c:pt idx="9">
                  <c:v>-8.7351765403383026E-3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0-4846-B60F-47B4D62FFCF2}"/>
            </c:ext>
          </c:extLst>
        </c:ser>
        <c:ser>
          <c:idx val="6"/>
          <c:order val="6"/>
          <c:tx>
            <c:v> 7 A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List1!$I$51:$I$63</c:f>
              <c:numCache>
                <c:formatCode>0.000</c:formatCode>
                <c:ptCount val="13"/>
                <c:pt idx="0">
                  <c:v>-1.4112512445879065E-2</c:v>
                </c:pt>
                <c:pt idx="1">
                  <c:v>1.7930128839919646E-4</c:v>
                </c:pt>
                <c:pt idx="2">
                  <c:v>1.7930128839919646E-4</c:v>
                </c:pt>
                <c:pt idx="3">
                  <c:v>1.7930128839919646E-4</c:v>
                </c:pt>
                <c:pt idx="4">
                  <c:v>1.7930128839919646E-4</c:v>
                </c:pt>
                <c:pt idx="5">
                  <c:v>1.4471115022664764E-2</c:v>
                </c:pt>
                <c:pt idx="6">
                  <c:v>1.4471115022664764E-2</c:v>
                </c:pt>
                <c:pt idx="7">
                  <c:v>1.4471115022664764E-2</c:v>
                </c:pt>
                <c:pt idx="8">
                  <c:v>-3.0018037775585076E-2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60-4846-B60F-47B4D62FFCF2}"/>
            </c:ext>
          </c:extLst>
        </c:ser>
        <c:ser>
          <c:idx val="7"/>
          <c:order val="7"/>
          <c:tx>
            <c:v> 8 A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List1!$J$51:$J$63</c:f>
              <c:numCache>
                <c:formatCode>0.000</c:formatCode>
                <c:ptCount val="13"/>
                <c:pt idx="0">
                  <c:v>-2.1524699466244739E-3</c:v>
                </c:pt>
                <c:pt idx="1">
                  <c:v>1.0344674825940989E-2</c:v>
                </c:pt>
                <c:pt idx="2">
                  <c:v>1.0344674825940989E-2</c:v>
                </c:pt>
                <c:pt idx="3">
                  <c:v>1.0344674825940989E-2</c:v>
                </c:pt>
                <c:pt idx="4">
                  <c:v>1.0344674825940989E-2</c:v>
                </c:pt>
                <c:pt idx="5">
                  <c:v>1.0344674825940989E-2</c:v>
                </c:pt>
                <c:pt idx="6">
                  <c:v>1.0344674825940989E-2</c:v>
                </c:pt>
                <c:pt idx="7">
                  <c:v>-5.9915579009065856E-2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60-4846-B60F-47B4D62FFCF2}"/>
            </c:ext>
          </c:extLst>
        </c:ser>
        <c:ser>
          <c:idx val="8"/>
          <c:order val="8"/>
          <c:tx>
            <c:v> 9 A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List1!$K$51:$K$63</c:f>
              <c:numCache>
                <c:formatCode>0.000</c:formatCode>
                <c:ptCount val="13"/>
                <c:pt idx="1">
                  <c:v>7.5851954522556846E-3</c:v>
                </c:pt>
                <c:pt idx="2">
                  <c:v>1.8692995363905313E-2</c:v>
                </c:pt>
                <c:pt idx="3">
                  <c:v>1.8692995363905313E-2</c:v>
                </c:pt>
                <c:pt idx="4">
                  <c:v>1.8692995363905313E-2</c:v>
                </c:pt>
                <c:pt idx="5">
                  <c:v>1.8692995363905313E-2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60-4846-B60F-47B4D62FFCF2}"/>
            </c:ext>
          </c:extLst>
        </c:ser>
        <c:ser>
          <c:idx val="9"/>
          <c:order val="9"/>
          <c:tx>
            <c:v> 10 A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List1!$L$51:$L$63</c:f>
              <c:numCache>
                <c:formatCode>0.000</c:formatCode>
                <c:ptCount val="13"/>
                <c:pt idx="1">
                  <c:v>8.9712155243347881E-4</c:v>
                </c:pt>
                <c:pt idx="2">
                  <c:v>1.0897031840272693E-2</c:v>
                </c:pt>
                <c:pt idx="3">
                  <c:v>2.0896942128129672E-2</c:v>
                </c:pt>
                <c:pt idx="4">
                  <c:v>3.0896852415968887E-2</c:v>
                </c:pt>
                <c:pt idx="5">
                  <c:v>3.0896852415968887E-2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60-4846-B60F-47B4D62FFCF2}"/>
            </c:ext>
          </c:extLst>
        </c:ser>
        <c:ser>
          <c:idx val="10"/>
          <c:order val="10"/>
          <c:tx>
            <c:v> 11 A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List1!$M$51:$M$63</c:f>
              <c:numCache>
                <c:formatCode>0.000</c:formatCode>
                <c:ptCount val="13"/>
                <c:pt idx="1">
                  <c:v>7.6369690397331052E-3</c:v>
                </c:pt>
                <c:pt idx="2">
                  <c:v>7.6369690397331052E-3</c:v>
                </c:pt>
                <c:pt idx="3">
                  <c:v>7.6369690397331052E-3</c:v>
                </c:pt>
                <c:pt idx="4">
                  <c:v>-1.5273938079401644E-3</c:v>
                </c:pt>
                <c:pt idx="5">
                  <c:v>-1.0691756655613434E-2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60-4846-B60F-47B4D62FFCF2}"/>
            </c:ext>
          </c:extLst>
        </c:ser>
        <c:ser>
          <c:idx val="11"/>
          <c:order val="11"/>
          <c:tx>
            <c:v> 12 A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List1!$N$51:$N$63</c:f>
              <c:numCache>
                <c:formatCode>0.000</c:formatCode>
                <c:ptCount val="13"/>
                <c:pt idx="1">
                  <c:v>-8.406186953598082E-3</c:v>
                </c:pt>
                <c:pt idx="2">
                  <c:v>8.4061869535832761E-3</c:v>
                </c:pt>
                <c:pt idx="3">
                  <c:v>8.4061869535832761E-3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60-4846-B60F-47B4D62FFCF2}"/>
            </c:ext>
          </c:extLst>
        </c:ser>
        <c:ser>
          <c:idx val="12"/>
          <c:order val="12"/>
          <c:tx>
            <c:v> 13 A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List1!$O$51:$O$63</c:f>
              <c:numCache>
                <c:formatCode>0.000</c:formatCode>
                <c:ptCount val="13"/>
                <c:pt idx="1">
                  <c:v>9.0494227761000502E-3</c:v>
                </c:pt>
                <c:pt idx="2">
                  <c:v>1.2927746823097658E-3</c:v>
                </c:pt>
                <c:pt idx="3">
                  <c:v>1.2927746823097658E-3</c:v>
                </c:pt>
                <c:pt idx="4">
                  <c:v>1.2927746823097658E-3</c:v>
                </c:pt>
                <c:pt idx="5">
                  <c:v>-6.4638734115078427E-3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60-4846-B60F-47B4D62FFCF2}"/>
            </c:ext>
          </c:extLst>
        </c:ser>
        <c:ser>
          <c:idx val="13"/>
          <c:order val="13"/>
          <c:tx>
            <c:v> 14 A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List1!$P$51:$P$63</c:f>
              <c:numCache>
                <c:formatCode>0.000</c:formatCode>
                <c:ptCount val="13"/>
                <c:pt idx="1">
                  <c:v>-2.879645227720707E-3</c:v>
                </c:pt>
                <c:pt idx="2">
                  <c:v>4.3194678415493602E-3</c:v>
                </c:pt>
                <c:pt idx="3">
                  <c:v>4.3194678415493602E-3</c:v>
                </c:pt>
                <c:pt idx="4">
                  <c:v>-2.879645227720707E-3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60-4846-B60F-47B4D62F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62544"/>
        <c:axId val="1"/>
      </c:scatterChart>
      <c:valAx>
        <c:axId val="28746254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Napětí zdroje (V)</a:t>
                </a:r>
              </a:p>
            </c:rich>
          </c:tx>
          <c:layout>
            <c:manualLayout>
              <c:xMode val="edge"/>
              <c:yMode val="edge"/>
              <c:x val="0.42916666666666664"/>
              <c:y val="0.9427609427609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-1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Relativní odchylka proudu zátěží (%)            </a:t>
                </a:r>
              </a:p>
            </c:rich>
          </c:tx>
          <c:layout>
            <c:manualLayout>
              <c:xMode val="edge"/>
              <c:yMode val="edge"/>
              <c:x val="8.730331595150272E-3"/>
              <c:y val="0.1905174257482011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28746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91666666666672"/>
          <c:y val="0.23232323232323232"/>
          <c:w val="7.1448220627987169E-2"/>
          <c:h val="0.508425172340100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28978682125579E-2"/>
          <c:y val="3.5353535353535352E-2"/>
          <c:w val="0.8089544137219371"/>
          <c:h val="0.86356373737419057"/>
        </c:manualLayout>
      </c:layout>
      <c:scatterChart>
        <c:scatterStyle val="lineMarker"/>
        <c:varyColors val="0"/>
        <c:ser>
          <c:idx val="2"/>
          <c:order val="0"/>
          <c:tx>
            <c:v> 3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List1!$E$51:$E$63</c:f>
              <c:numCache>
                <c:formatCode>0.000</c:formatCode>
                <c:ptCount val="13"/>
                <c:pt idx="0">
                  <c:v>6.6502626853753395E-3</c:v>
                </c:pt>
                <c:pt idx="1">
                  <c:v>6.6502626853753395E-3</c:v>
                </c:pt>
                <c:pt idx="2">
                  <c:v>0</c:v>
                </c:pt>
                <c:pt idx="3">
                  <c:v>6.6502626853753395E-3</c:v>
                </c:pt>
                <c:pt idx="4">
                  <c:v>0</c:v>
                </c:pt>
                <c:pt idx="5">
                  <c:v>3.3251313426950532E-3</c:v>
                </c:pt>
                <c:pt idx="6">
                  <c:v>-6.6502626853753395E-3</c:v>
                </c:pt>
                <c:pt idx="7">
                  <c:v>-6.6502626853753395E-3</c:v>
                </c:pt>
                <c:pt idx="8">
                  <c:v>-3.3251313426802868E-3</c:v>
                </c:pt>
                <c:pt idx="9">
                  <c:v>-9.9753940280556258E-3</c:v>
                </c:pt>
                <c:pt idx="10">
                  <c:v>-3.3251313426802868E-3</c:v>
                </c:pt>
                <c:pt idx="11">
                  <c:v>6.6502626853753395E-3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3-4BF1-B88C-ECE0350741D5}"/>
            </c:ext>
          </c:extLst>
        </c:ser>
        <c:ser>
          <c:idx val="3"/>
          <c:order val="1"/>
          <c:tx>
            <c:v> 4 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List1!$F$51:$F$63</c:f>
              <c:numCache>
                <c:formatCode>0.000</c:formatCode>
                <c:ptCount val="13"/>
                <c:pt idx="0">
                  <c:v>-1.3634814225652653E-2</c:v>
                </c:pt>
                <c:pt idx="1">
                  <c:v>-1.3634814225652653E-2</c:v>
                </c:pt>
                <c:pt idx="2">
                  <c:v>-1.3634814225652653E-2</c:v>
                </c:pt>
                <c:pt idx="3">
                  <c:v>-1.3634814225652653E-2</c:v>
                </c:pt>
                <c:pt idx="4">
                  <c:v>-1.3634814225652653E-2</c:v>
                </c:pt>
                <c:pt idx="5">
                  <c:v>1.1362345188058679E-2</c:v>
                </c:pt>
                <c:pt idx="6">
                  <c:v>1.1362345188058679E-2</c:v>
                </c:pt>
                <c:pt idx="7">
                  <c:v>1.1362345188058679E-2</c:v>
                </c:pt>
                <c:pt idx="8">
                  <c:v>1.1362345188058679E-2</c:v>
                </c:pt>
                <c:pt idx="9">
                  <c:v>1.1362345188058679E-2</c:v>
                </c:pt>
                <c:pt idx="10">
                  <c:v>1.1362345188058679E-2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3-4BF1-B88C-ECE0350741D5}"/>
            </c:ext>
          </c:extLst>
        </c:ser>
        <c:ser>
          <c:idx val="4"/>
          <c:order val="2"/>
          <c:tx>
            <c:v> 5 A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List1!$G$51:$G$63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3-4BF1-B88C-ECE0350741D5}"/>
            </c:ext>
          </c:extLst>
        </c:ser>
        <c:ser>
          <c:idx val="5"/>
          <c:order val="3"/>
          <c:tx>
            <c:v> 6 A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List1!$H$51:$H$63</c:f>
              <c:numCache>
                <c:formatCode>0.000</c:formatCode>
                <c:ptCount val="13"/>
                <c:pt idx="0">
                  <c:v>2.1837941350808729E-3</c:v>
                </c:pt>
                <c:pt idx="1">
                  <c:v>2.1837941350808729E-3</c:v>
                </c:pt>
                <c:pt idx="2">
                  <c:v>2.1837941350808729E-3</c:v>
                </c:pt>
                <c:pt idx="3">
                  <c:v>2.1837941350808729E-3</c:v>
                </c:pt>
                <c:pt idx="4">
                  <c:v>2.1837941350808729E-3</c:v>
                </c:pt>
                <c:pt idx="5">
                  <c:v>2.1837941350808729E-3</c:v>
                </c:pt>
                <c:pt idx="6">
                  <c:v>2.1837941350808729E-3</c:v>
                </c:pt>
                <c:pt idx="7">
                  <c:v>2.1837941350808729E-3</c:v>
                </c:pt>
                <c:pt idx="8">
                  <c:v>-8.7351765403383026E-3</c:v>
                </c:pt>
                <c:pt idx="9">
                  <c:v>-8.7351765403383026E-3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3-4BF1-B88C-ECE0350741D5}"/>
            </c:ext>
          </c:extLst>
        </c:ser>
        <c:ser>
          <c:idx val="6"/>
          <c:order val="4"/>
          <c:tx>
            <c:v> 7 A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List1!$I$51:$I$63</c:f>
              <c:numCache>
                <c:formatCode>0.000</c:formatCode>
                <c:ptCount val="13"/>
                <c:pt idx="0">
                  <c:v>-1.4112512445879065E-2</c:v>
                </c:pt>
                <c:pt idx="1">
                  <c:v>1.7930128839919646E-4</c:v>
                </c:pt>
                <c:pt idx="2">
                  <c:v>1.7930128839919646E-4</c:v>
                </c:pt>
                <c:pt idx="3">
                  <c:v>1.7930128839919646E-4</c:v>
                </c:pt>
                <c:pt idx="4">
                  <c:v>1.7930128839919646E-4</c:v>
                </c:pt>
                <c:pt idx="5">
                  <c:v>1.4471115022664764E-2</c:v>
                </c:pt>
                <c:pt idx="6">
                  <c:v>1.4471115022664764E-2</c:v>
                </c:pt>
                <c:pt idx="7">
                  <c:v>1.4471115022664764E-2</c:v>
                </c:pt>
                <c:pt idx="8">
                  <c:v>-3.0018037775585076E-2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53-4BF1-B88C-ECE0350741D5}"/>
            </c:ext>
          </c:extLst>
        </c:ser>
        <c:ser>
          <c:idx val="7"/>
          <c:order val="5"/>
          <c:tx>
            <c:v> 8 A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List1!$J$51:$J$63</c:f>
              <c:numCache>
                <c:formatCode>0.000</c:formatCode>
                <c:ptCount val="13"/>
                <c:pt idx="0">
                  <c:v>-2.1524699466244739E-3</c:v>
                </c:pt>
                <c:pt idx="1">
                  <c:v>1.0344674825940989E-2</c:v>
                </c:pt>
                <c:pt idx="2">
                  <c:v>1.0344674825940989E-2</c:v>
                </c:pt>
                <c:pt idx="3">
                  <c:v>1.0344674825940989E-2</c:v>
                </c:pt>
                <c:pt idx="4">
                  <c:v>1.0344674825940989E-2</c:v>
                </c:pt>
                <c:pt idx="5">
                  <c:v>1.0344674825940989E-2</c:v>
                </c:pt>
                <c:pt idx="6">
                  <c:v>1.0344674825940989E-2</c:v>
                </c:pt>
                <c:pt idx="7">
                  <c:v>-5.9915579009065856E-2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53-4BF1-B88C-ECE0350741D5}"/>
            </c:ext>
          </c:extLst>
        </c:ser>
        <c:ser>
          <c:idx val="8"/>
          <c:order val="6"/>
          <c:tx>
            <c:v> 9 A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List1!$K$51:$K$63</c:f>
              <c:numCache>
                <c:formatCode>0.000</c:formatCode>
                <c:ptCount val="13"/>
                <c:pt idx="1">
                  <c:v>7.5851954522556846E-3</c:v>
                </c:pt>
                <c:pt idx="2">
                  <c:v>1.8692995363905313E-2</c:v>
                </c:pt>
                <c:pt idx="3">
                  <c:v>1.8692995363905313E-2</c:v>
                </c:pt>
                <c:pt idx="4">
                  <c:v>1.8692995363905313E-2</c:v>
                </c:pt>
                <c:pt idx="5">
                  <c:v>1.8692995363905313E-2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53-4BF1-B88C-ECE0350741D5}"/>
            </c:ext>
          </c:extLst>
        </c:ser>
        <c:ser>
          <c:idx val="9"/>
          <c:order val="7"/>
          <c:tx>
            <c:v> 10 A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List1!$L$51:$L$63</c:f>
              <c:numCache>
                <c:formatCode>0.000</c:formatCode>
                <c:ptCount val="13"/>
                <c:pt idx="1">
                  <c:v>8.9712155243347881E-4</c:v>
                </c:pt>
                <c:pt idx="2">
                  <c:v>1.0897031840272693E-2</c:v>
                </c:pt>
                <c:pt idx="3">
                  <c:v>2.0896942128129672E-2</c:v>
                </c:pt>
                <c:pt idx="4">
                  <c:v>3.0896852415968887E-2</c:v>
                </c:pt>
                <c:pt idx="5">
                  <c:v>3.0896852415968887E-2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53-4BF1-B88C-ECE0350741D5}"/>
            </c:ext>
          </c:extLst>
        </c:ser>
        <c:ser>
          <c:idx val="10"/>
          <c:order val="8"/>
          <c:tx>
            <c:v> 11 A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List1!$M$51:$M$56</c:f>
              <c:numCache>
                <c:formatCode>0.000</c:formatCode>
                <c:ptCount val="6"/>
                <c:pt idx="1">
                  <c:v>7.6369690397331052E-3</c:v>
                </c:pt>
                <c:pt idx="2">
                  <c:v>7.6369690397331052E-3</c:v>
                </c:pt>
                <c:pt idx="3">
                  <c:v>7.6369690397331052E-3</c:v>
                </c:pt>
                <c:pt idx="4">
                  <c:v>-1.5273938079401644E-3</c:v>
                </c:pt>
                <c:pt idx="5">
                  <c:v>-1.0691756655613434E-2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53-4BF1-B88C-ECE0350741D5}"/>
            </c:ext>
          </c:extLst>
        </c:ser>
        <c:ser>
          <c:idx val="11"/>
          <c:order val="9"/>
          <c:tx>
            <c:v> 12 A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List1!$N$51:$N$56</c:f>
              <c:numCache>
                <c:formatCode>0.000</c:formatCode>
                <c:ptCount val="6"/>
                <c:pt idx="1">
                  <c:v>-8.406186953598082E-3</c:v>
                </c:pt>
                <c:pt idx="2">
                  <c:v>8.4061869535832761E-3</c:v>
                </c:pt>
                <c:pt idx="3">
                  <c:v>8.4061869535832761E-3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53-4BF1-B88C-ECE0350741D5}"/>
            </c:ext>
          </c:extLst>
        </c:ser>
        <c:ser>
          <c:idx val="12"/>
          <c:order val="10"/>
          <c:tx>
            <c:v> 13 A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List1!$O$51:$O$63</c:f>
              <c:numCache>
                <c:formatCode>0.000</c:formatCode>
                <c:ptCount val="13"/>
                <c:pt idx="1">
                  <c:v>9.0494227761000502E-3</c:v>
                </c:pt>
                <c:pt idx="2">
                  <c:v>1.2927746823097658E-3</c:v>
                </c:pt>
                <c:pt idx="3">
                  <c:v>1.2927746823097658E-3</c:v>
                </c:pt>
                <c:pt idx="4">
                  <c:v>1.2927746823097658E-3</c:v>
                </c:pt>
                <c:pt idx="5">
                  <c:v>-6.4638734115078427E-3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C53-4BF1-B88C-ECE0350741D5}"/>
            </c:ext>
          </c:extLst>
        </c:ser>
        <c:ser>
          <c:idx val="13"/>
          <c:order val="11"/>
          <c:tx>
            <c:v> 14 A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numRef>
              <c:f>List1!$B$51:$B$63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List1!$P$51:$P$63</c:f>
              <c:numCache>
                <c:formatCode>0.000</c:formatCode>
                <c:ptCount val="13"/>
                <c:pt idx="1">
                  <c:v>-2.879645227720707E-3</c:v>
                </c:pt>
                <c:pt idx="2">
                  <c:v>4.3194678415493602E-3</c:v>
                </c:pt>
                <c:pt idx="3">
                  <c:v>4.3194678415493602E-3</c:v>
                </c:pt>
                <c:pt idx="4">
                  <c:v>-2.879645227720707E-3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53-4BF1-B88C-ECE03507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47904"/>
        <c:axId val="1"/>
      </c:scatterChart>
      <c:valAx>
        <c:axId val="286847904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Napětí zdroje (V)</a:t>
                </a:r>
              </a:p>
            </c:rich>
          </c:tx>
          <c:layout>
            <c:manualLayout>
              <c:xMode val="edge"/>
              <c:yMode val="edge"/>
              <c:x val="0.37773175272949733"/>
              <c:y val="0.94487143248130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-7.0000000000000007E-2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 sz="1600" baseline="0"/>
                  <a:t>Relativní odchylka proudu zátěží (%)            </a:t>
                </a:r>
              </a:p>
            </c:rich>
          </c:tx>
          <c:layout>
            <c:manualLayout>
              <c:xMode val="edge"/>
              <c:yMode val="edge"/>
              <c:x val="1.2822322119775678E-2"/>
              <c:y val="0.18418613786952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286847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91666666666672"/>
          <c:y val="0.23232323232323232"/>
          <c:w val="7.1448220627987169E-2"/>
          <c:h val="0.43579300486294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8740157499999996" right="0.78740157499999996" top="0.984251969" bottom="0.984251969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562" cy="565242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9D0992-D77B-4DD0-ADEE-8CD2AB1598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9562" cy="565242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DF65847-2C18-4816-A80A-FC76C08006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1773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4BA159-7A15-4C58-B730-BA6488C911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1773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F2208B4-76DC-4ABD-A1BC-DC4D008DB4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0"/>
  <sheetViews>
    <sheetView topLeftCell="A79" workbookViewId="0">
      <selection activeCell="G95" sqref="G95"/>
    </sheetView>
  </sheetViews>
  <sheetFormatPr defaultRowHeight="12.75" x14ac:dyDescent="0.2"/>
  <cols>
    <col min="2" max="2" width="18.5703125" customWidth="1"/>
    <col min="4" max="4" width="11.28515625" customWidth="1"/>
    <col min="18" max="18" width="10.140625" customWidth="1"/>
  </cols>
  <sheetData>
    <row r="2" spans="2:27" ht="13.5" thickBot="1" x14ac:dyDescent="0.25"/>
    <row r="3" spans="2:27" ht="13.5" thickBot="1" x14ac:dyDescent="0.25">
      <c r="B3" s="108" t="s">
        <v>10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Q3" s="77"/>
    </row>
    <row r="4" spans="2:27" ht="13.5" thickBot="1" x14ac:dyDescent="0.25"/>
    <row r="5" spans="2:27" ht="13.5" thickBot="1" x14ac:dyDescent="0.25">
      <c r="B5" s="2" t="s">
        <v>1</v>
      </c>
      <c r="C5" s="3">
        <v>119</v>
      </c>
      <c r="D5" s="3">
        <v>243</v>
      </c>
      <c r="E5" s="3">
        <v>368</v>
      </c>
      <c r="F5" s="3">
        <v>491</v>
      </c>
      <c r="G5" s="3">
        <v>615</v>
      </c>
      <c r="H5" s="3">
        <v>738</v>
      </c>
      <c r="I5" s="3">
        <v>862</v>
      </c>
      <c r="J5" s="3">
        <v>987</v>
      </c>
      <c r="K5" s="3">
        <v>1112</v>
      </c>
      <c r="L5" s="3">
        <v>1236</v>
      </c>
      <c r="M5" s="3">
        <v>1358</v>
      </c>
      <c r="N5" s="3">
        <v>1481</v>
      </c>
      <c r="O5" s="3">
        <v>1605</v>
      </c>
      <c r="P5" s="4">
        <v>1730</v>
      </c>
      <c r="Q5" s="44"/>
      <c r="S5" s="98" t="s">
        <v>4</v>
      </c>
      <c r="T5" s="99"/>
      <c r="U5" s="99"/>
      <c r="V5" s="99"/>
      <c r="W5" s="99"/>
      <c r="X5" s="99"/>
      <c r="Y5" s="99"/>
      <c r="Z5" s="99"/>
      <c r="AA5" s="100"/>
    </row>
    <row r="6" spans="2:27" ht="13.5" thickBot="1" x14ac:dyDescent="0.25">
      <c r="B6" s="5" t="s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  <c r="P6" s="7">
        <v>14</v>
      </c>
      <c r="Q6" s="44"/>
    </row>
    <row r="7" spans="2:27" ht="13.5" thickBot="1" x14ac:dyDescent="0.25">
      <c r="S7" s="95" t="s">
        <v>2</v>
      </c>
      <c r="T7" s="96"/>
      <c r="U7" s="96"/>
      <c r="V7" s="96"/>
      <c r="W7" s="96"/>
      <c r="X7" s="96"/>
      <c r="Y7" s="96"/>
      <c r="Z7" s="96"/>
      <c r="AA7" s="97"/>
    </row>
    <row r="8" spans="2:27" ht="13.5" thickBot="1" x14ac:dyDescent="0.25">
      <c r="B8" s="37" t="s">
        <v>3</v>
      </c>
      <c r="C8" s="101" t="s">
        <v>2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2"/>
      <c r="Q8" s="74"/>
      <c r="R8" s="80" t="s">
        <v>18</v>
      </c>
      <c r="S8" s="22">
        <v>6</v>
      </c>
      <c r="T8" s="43">
        <v>7</v>
      </c>
      <c r="U8" s="43">
        <v>8</v>
      </c>
      <c r="V8" s="43">
        <v>9</v>
      </c>
      <c r="W8" s="43">
        <v>10</v>
      </c>
      <c r="X8" s="43">
        <v>11</v>
      </c>
      <c r="Y8" s="43">
        <v>12</v>
      </c>
      <c r="Z8" s="43">
        <v>13</v>
      </c>
      <c r="AA8" s="81">
        <v>14</v>
      </c>
    </row>
    <row r="9" spans="2:27" x14ac:dyDescent="0.2">
      <c r="B9" s="34">
        <v>1</v>
      </c>
      <c r="C9" s="30">
        <v>1.0035000000000001</v>
      </c>
      <c r="D9" s="17">
        <v>2.0055999999999998</v>
      </c>
      <c r="E9" s="17">
        <v>3.0072000000000001</v>
      </c>
      <c r="F9" s="18">
        <v>4.0010000000000003</v>
      </c>
      <c r="G9" s="18">
        <v>5.0049999999999999</v>
      </c>
      <c r="H9" s="18">
        <v>5.9969999999999999</v>
      </c>
      <c r="I9" s="18">
        <v>6.9980000000000002</v>
      </c>
      <c r="J9" s="18">
        <v>8.0020000000000007</v>
      </c>
      <c r="K9" s="19">
        <v>8.4719999999999995</v>
      </c>
      <c r="L9" s="19">
        <v>8.48</v>
      </c>
      <c r="M9" s="19">
        <f t="shared" ref="M9:P14" si="0">X9/$G$93</f>
        <v>9.2924821855198925</v>
      </c>
      <c r="N9" s="19">
        <f t="shared" si="0"/>
        <v>9.1170001038745205</v>
      </c>
      <c r="O9" s="19">
        <f t="shared" si="0"/>
        <v>9.1623834008517715</v>
      </c>
      <c r="P9" s="20">
        <f t="shared" si="0"/>
        <v>8.9334498805443019</v>
      </c>
      <c r="Q9" s="75"/>
      <c r="R9" s="48">
        <v>1</v>
      </c>
      <c r="S9" s="87"/>
      <c r="T9" s="83"/>
      <c r="U9" s="83"/>
      <c r="V9" s="83"/>
      <c r="W9" s="83"/>
      <c r="X9" s="3">
        <v>92.14</v>
      </c>
      <c r="Y9" s="3">
        <v>90.4</v>
      </c>
      <c r="Z9" s="3">
        <v>90.85</v>
      </c>
      <c r="AA9" s="4">
        <v>88.58</v>
      </c>
    </row>
    <row r="10" spans="2:27" x14ac:dyDescent="0.2">
      <c r="B10" s="35">
        <v>2</v>
      </c>
      <c r="C10" s="31">
        <v>1.0033000000000001</v>
      </c>
      <c r="D10" s="8">
        <v>2.0057999999999998</v>
      </c>
      <c r="E10" s="8">
        <v>3.0072000000000001</v>
      </c>
      <c r="F10" s="9">
        <v>4.0010000000000003</v>
      </c>
      <c r="G10" s="9">
        <v>5.0049999999999999</v>
      </c>
      <c r="H10" s="9">
        <v>5.9969999999999999</v>
      </c>
      <c r="I10" s="9">
        <v>6.9969999999999999</v>
      </c>
      <c r="J10" s="9">
        <v>8.0009999999999994</v>
      </c>
      <c r="K10" s="9">
        <v>9.0020000000000007</v>
      </c>
      <c r="L10" s="11">
        <v>10</v>
      </c>
      <c r="M10" s="12">
        <f t="shared" si="0"/>
        <v>11.003936740417576</v>
      </c>
      <c r="N10" s="12">
        <f t="shared" si="0"/>
        <v>11.998335203074685</v>
      </c>
      <c r="O10" s="12">
        <f t="shared" si="0"/>
        <v>13.000801807416641</v>
      </c>
      <c r="P10" s="15">
        <f t="shared" si="0"/>
        <v>14.009319518022229</v>
      </c>
      <c r="Q10" s="75"/>
      <c r="R10" s="35">
        <v>2</v>
      </c>
      <c r="S10" s="88"/>
      <c r="T10" s="82"/>
      <c r="U10" s="82"/>
      <c r="V10" s="82"/>
      <c r="W10" s="82"/>
      <c r="X10" s="1">
        <v>109.11</v>
      </c>
      <c r="Y10" s="1">
        <v>118.97</v>
      </c>
      <c r="Z10" s="1">
        <v>128.91</v>
      </c>
      <c r="AA10" s="38">
        <v>138.91</v>
      </c>
    </row>
    <row r="11" spans="2:27" x14ac:dyDescent="0.2">
      <c r="B11" s="35">
        <v>3</v>
      </c>
      <c r="C11" s="31">
        <v>1.0034000000000001</v>
      </c>
      <c r="D11" s="8">
        <v>2.0055999999999998</v>
      </c>
      <c r="E11" s="8">
        <v>3.0074000000000001</v>
      </c>
      <c r="F11" s="9">
        <v>4.0010000000000003</v>
      </c>
      <c r="G11" s="9">
        <v>5.0049999999999999</v>
      </c>
      <c r="H11" s="9">
        <v>5.9969999999999999</v>
      </c>
      <c r="I11" s="9">
        <v>6.9969999999999999</v>
      </c>
      <c r="J11" s="9">
        <v>8.0009999999999994</v>
      </c>
      <c r="K11" s="9">
        <v>9.0009999999999994</v>
      </c>
      <c r="L11" s="9">
        <v>9.9990000000000006</v>
      </c>
      <c r="M11" s="12">
        <f t="shared" si="0"/>
        <v>11.003936740417576</v>
      </c>
      <c r="N11" s="12">
        <f t="shared" si="0"/>
        <v>11.996318167653476</v>
      </c>
      <c r="O11" s="12">
        <f t="shared" si="0"/>
        <v>13.001810325127245</v>
      </c>
      <c r="P11" s="15">
        <f t="shared" si="0"/>
        <v>14.008311000311624</v>
      </c>
      <c r="Q11" s="75"/>
      <c r="R11" s="35">
        <v>3</v>
      </c>
      <c r="S11" s="88"/>
      <c r="T11" s="82"/>
      <c r="U11" s="82"/>
      <c r="V11" s="82"/>
      <c r="W11" s="82"/>
      <c r="X11" s="1">
        <v>109.11</v>
      </c>
      <c r="Y11" s="1">
        <v>118.95</v>
      </c>
      <c r="Z11" s="1">
        <v>128.91999999999999</v>
      </c>
      <c r="AA11" s="38">
        <v>138.9</v>
      </c>
    </row>
    <row r="12" spans="2:27" x14ac:dyDescent="0.2">
      <c r="B12" s="35">
        <v>4</v>
      </c>
      <c r="C12" s="31">
        <v>1.0035000000000001</v>
      </c>
      <c r="D12" s="8">
        <v>2.0053999999999998</v>
      </c>
      <c r="E12" s="8">
        <v>3.0072000000000001</v>
      </c>
      <c r="F12" s="9">
        <v>4.0010000000000003</v>
      </c>
      <c r="G12" s="9">
        <v>5.0049999999999999</v>
      </c>
      <c r="H12" s="9">
        <v>5.9969999999999999</v>
      </c>
      <c r="I12" s="9">
        <v>6.9969999999999999</v>
      </c>
      <c r="J12" s="9">
        <v>8.0009999999999994</v>
      </c>
      <c r="K12" s="9">
        <v>9.0009999999999994</v>
      </c>
      <c r="L12" s="9">
        <v>9.9979999999999993</v>
      </c>
      <c r="M12" s="12">
        <f t="shared" si="0"/>
        <v>11.003936740417576</v>
      </c>
      <c r="N12" s="12">
        <f t="shared" si="0"/>
        <v>11.996318167653476</v>
      </c>
      <c r="O12" s="12">
        <f t="shared" si="0"/>
        <v>13.001810325127245</v>
      </c>
      <c r="P12" s="15">
        <f t="shared" si="0"/>
        <v>14.008311000311624</v>
      </c>
      <c r="Q12" s="75"/>
      <c r="R12" s="35">
        <v>4</v>
      </c>
      <c r="S12" s="88"/>
      <c r="T12" s="82"/>
      <c r="U12" s="82"/>
      <c r="V12" s="82"/>
      <c r="W12" s="82"/>
      <c r="X12" s="1">
        <v>109.11</v>
      </c>
      <c r="Y12" s="1">
        <v>118.95</v>
      </c>
      <c r="Z12" s="1">
        <v>128.91999999999999</v>
      </c>
      <c r="AA12" s="38">
        <v>138.9</v>
      </c>
    </row>
    <row r="13" spans="2:27" x14ac:dyDescent="0.2">
      <c r="B13" s="35">
        <v>5</v>
      </c>
      <c r="C13" s="31">
        <v>1.0034000000000001</v>
      </c>
      <c r="D13" s="8">
        <v>2.0055000000000001</v>
      </c>
      <c r="E13" s="8">
        <v>3.0074000000000001</v>
      </c>
      <c r="F13" s="9">
        <v>4.0010000000000003</v>
      </c>
      <c r="G13" s="9">
        <v>5.0049999999999999</v>
      </c>
      <c r="H13" s="9">
        <v>5.9969999999999999</v>
      </c>
      <c r="I13" s="9">
        <v>6.9969999999999999</v>
      </c>
      <c r="J13" s="9">
        <v>8.0009999999999994</v>
      </c>
      <c r="K13" s="9">
        <v>9.0009999999999994</v>
      </c>
      <c r="L13" s="9">
        <v>9.9969999999999999</v>
      </c>
      <c r="M13" s="12">
        <f t="shared" si="0"/>
        <v>11.004945258128181</v>
      </c>
      <c r="N13" s="12">
        <f t="shared" si="0"/>
        <v>11.997326685364079</v>
      </c>
      <c r="O13" s="12">
        <f t="shared" si="0"/>
        <v>13.001810325127245</v>
      </c>
      <c r="P13" s="15">
        <f t="shared" si="0"/>
        <v>14.009319518022229</v>
      </c>
      <c r="Q13" s="75"/>
      <c r="R13" s="35">
        <v>5</v>
      </c>
      <c r="S13" s="88"/>
      <c r="T13" s="82"/>
      <c r="U13" s="82"/>
      <c r="V13" s="82"/>
      <c r="W13" s="82"/>
      <c r="X13" s="1">
        <v>109.12</v>
      </c>
      <c r="Y13" s="1">
        <v>118.96</v>
      </c>
      <c r="Z13" s="1">
        <v>128.91999999999999</v>
      </c>
      <c r="AA13" s="38">
        <v>138.91</v>
      </c>
    </row>
    <row r="14" spans="2:27" x14ac:dyDescent="0.2">
      <c r="B14" s="35">
        <v>10</v>
      </c>
      <c r="C14" s="31">
        <v>0.9768</v>
      </c>
      <c r="D14" s="8">
        <v>2.0053000000000001</v>
      </c>
      <c r="E14" s="8">
        <v>3.0072999999999999</v>
      </c>
      <c r="F14" s="9">
        <v>4</v>
      </c>
      <c r="G14" s="9">
        <v>5.0049999999999999</v>
      </c>
      <c r="H14" s="9">
        <v>5.9969999999999999</v>
      </c>
      <c r="I14" s="9">
        <v>6.9960000000000004</v>
      </c>
      <c r="J14" s="9">
        <v>8.0009999999999994</v>
      </c>
      <c r="K14" s="9">
        <v>9.0009999999999994</v>
      </c>
      <c r="L14" s="9">
        <v>9.9969999999999999</v>
      </c>
      <c r="M14" s="12">
        <f t="shared" si="0"/>
        <v>11.005953775838787</v>
      </c>
      <c r="N14" s="12">
        <f t="shared" si="0"/>
        <v>11.997326685364079</v>
      </c>
      <c r="O14" s="12">
        <f t="shared" si="0"/>
        <v>13.002818842837852</v>
      </c>
      <c r="P14" s="15">
        <f t="shared" si="0"/>
        <v>14.009319518022229</v>
      </c>
      <c r="Q14" s="75"/>
      <c r="R14" s="35">
        <v>10</v>
      </c>
      <c r="S14" s="88"/>
      <c r="T14" s="82"/>
      <c r="U14" s="82"/>
      <c r="V14" s="82"/>
      <c r="W14" s="82"/>
      <c r="X14" s="1">
        <v>109.13</v>
      </c>
      <c r="Y14" s="1">
        <v>118.96</v>
      </c>
      <c r="Z14" s="1">
        <v>128.93</v>
      </c>
      <c r="AA14" s="38">
        <v>138.91</v>
      </c>
    </row>
    <row r="15" spans="2:27" x14ac:dyDescent="0.2">
      <c r="B15" s="35">
        <v>15</v>
      </c>
      <c r="C15" s="31">
        <v>0.96360000000000001</v>
      </c>
      <c r="D15" s="8">
        <v>1.9588000000000001</v>
      </c>
      <c r="E15" s="8">
        <v>3.0076000000000001</v>
      </c>
      <c r="F15" s="9">
        <v>4</v>
      </c>
      <c r="G15" s="9">
        <v>5.0049999999999999</v>
      </c>
      <c r="H15" s="9">
        <v>5.9969999999999999</v>
      </c>
      <c r="I15" s="9">
        <v>6.9960000000000004</v>
      </c>
      <c r="J15" s="9">
        <v>8.0009999999999994</v>
      </c>
      <c r="K15" s="12">
        <f>V15/$G$93</f>
        <v>9.010097226550327</v>
      </c>
      <c r="L15" s="12">
        <f>W15/$G$93</f>
        <v>10.009538277760466</v>
      </c>
      <c r="M15" s="12">
        <f>X15/$G$93</f>
        <v>11.005953775838787</v>
      </c>
      <c r="N15" s="12">
        <f>Y15/$G$93</f>
        <v>11.998335203074685</v>
      </c>
      <c r="O15" s="12">
        <f>Z15/$G$93</f>
        <v>13.002818842837852</v>
      </c>
      <c r="P15" s="14"/>
      <c r="Q15" s="75"/>
      <c r="R15" s="35">
        <v>15</v>
      </c>
      <c r="S15" s="88"/>
      <c r="T15" s="82"/>
      <c r="U15" s="82"/>
      <c r="V15" s="1">
        <v>89.34</v>
      </c>
      <c r="W15" s="1">
        <v>99.25</v>
      </c>
      <c r="X15" s="1">
        <v>109.13</v>
      </c>
      <c r="Y15" s="1">
        <v>118.97</v>
      </c>
      <c r="Z15" s="1">
        <v>128.93</v>
      </c>
      <c r="AA15" s="84"/>
    </row>
    <row r="16" spans="2:27" x14ac:dyDescent="0.2">
      <c r="B16" s="35">
        <v>20</v>
      </c>
      <c r="C16" s="31">
        <v>1.0031000000000001</v>
      </c>
      <c r="D16" s="8">
        <v>2.0057999999999998</v>
      </c>
      <c r="E16" s="8">
        <v>3.0076000000000001</v>
      </c>
      <c r="F16" s="9">
        <v>4</v>
      </c>
      <c r="G16" s="9">
        <v>5.0049999999999999</v>
      </c>
      <c r="H16" s="9">
        <v>5.9969999999999999</v>
      </c>
      <c r="I16" s="9">
        <v>6.9960000000000004</v>
      </c>
      <c r="J16" s="12">
        <f>U16/$G$93</f>
        <v>8.006622104497767</v>
      </c>
      <c r="K16" s="10"/>
      <c r="L16" s="10"/>
      <c r="M16" s="10"/>
      <c r="N16" s="10"/>
      <c r="O16" s="10"/>
      <c r="P16" s="14"/>
      <c r="Q16" s="75"/>
      <c r="R16" s="35">
        <v>20</v>
      </c>
      <c r="S16" s="88"/>
      <c r="T16" s="82"/>
      <c r="U16" s="1">
        <v>79.39</v>
      </c>
      <c r="V16" s="82"/>
      <c r="W16" s="82"/>
      <c r="X16" s="82"/>
      <c r="Y16" s="82"/>
      <c r="Z16" s="82"/>
      <c r="AA16" s="84"/>
    </row>
    <row r="17" spans="2:27" x14ac:dyDescent="0.2">
      <c r="B17" s="35">
        <v>25</v>
      </c>
      <c r="C17" s="31">
        <v>1.0034000000000001</v>
      </c>
      <c r="D17" s="8">
        <v>2.0055000000000001</v>
      </c>
      <c r="E17" s="8">
        <v>3.0074999999999998</v>
      </c>
      <c r="F17" s="9">
        <v>4</v>
      </c>
      <c r="G17" s="9">
        <v>5.0049999999999999</v>
      </c>
      <c r="H17" s="12">
        <f>S17/$G$93</f>
        <v>5.9976548249714341</v>
      </c>
      <c r="I17" s="12">
        <f>T17/$G$93</f>
        <v>6.9991129116027846</v>
      </c>
      <c r="J17" s="10"/>
      <c r="K17" s="10"/>
      <c r="L17" s="10"/>
      <c r="M17" s="10"/>
      <c r="N17" s="10"/>
      <c r="O17" s="10"/>
      <c r="P17" s="14"/>
      <c r="Q17" s="75"/>
      <c r="R17" s="35">
        <v>25</v>
      </c>
      <c r="S17" s="40">
        <v>59.47</v>
      </c>
      <c r="T17" s="1">
        <v>69.400000000000006</v>
      </c>
      <c r="U17" s="82"/>
      <c r="V17" s="82"/>
      <c r="W17" s="82"/>
      <c r="X17" s="82"/>
      <c r="Y17" s="82"/>
      <c r="Z17" s="82"/>
      <c r="AA17" s="84"/>
    </row>
    <row r="18" spans="2:27" ht="13.5" thickBot="1" x14ac:dyDescent="0.25">
      <c r="B18" s="35">
        <v>30</v>
      </c>
      <c r="C18" s="31">
        <v>1.0032000000000001</v>
      </c>
      <c r="D18" s="8">
        <v>2.0053999999999998</v>
      </c>
      <c r="E18" s="8">
        <v>3.0076999999999998</v>
      </c>
      <c r="F18" s="9">
        <v>4</v>
      </c>
      <c r="G18" s="9">
        <v>5.0049999999999999</v>
      </c>
      <c r="H18" s="12">
        <f>S18/$G$93</f>
        <v>5.9976548249714341</v>
      </c>
      <c r="I18" s="10"/>
      <c r="J18" s="10"/>
      <c r="K18" s="10"/>
      <c r="L18" s="10"/>
      <c r="M18" s="10"/>
      <c r="N18" s="10"/>
      <c r="O18" s="10"/>
      <c r="P18" s="14"/>
      <c r="Q18" s="75"/>
      <c r="R18" s="42">
        <v>30</v>
      </c>
      <c r="S18" s="41">
        <v>59.47</v>
      </c>
      <c r="T18" s="85"/>
      <c r="U18" s="85"/>
      <c r="V18" s="85"/>
      <c r="W18" s="85"/>
      <c r="X18" s="85"/>
      <c r="Y18" s="85"/>
      <c r="Z18" s="85"/>
      <c r="AA18" s="86"/>
    </row>
    <row r="19" spans="2:27" x14ac:dyDescent="0.2">
      <c r="B19" s="35">
        <v>40</v>
      </c>
      <c r="C19" s="31">
        <v>1.0044999999999999</v>
      </c>
      <c r="D19" s="8">
        <v>2.0034000000000001</v>
      </c>
      <c r="E19" s="8">
        <v>3.0074999999999998</v>
      </c>
      <c r="F19" s="9">
        <v>4</v>
      </c>
      <c r="G19" s="10"/>
      <c r="H19" s="10"/>
      <c r="I19" s="10"/>
      <c r="J19" s="10"/>
      <c r="K19" s="10"/>
      <c r="L19" s="10"/>
      <c r="M19" s="10"/>
      <c r="N19" s="10"/>
      <c r="O19" s="10"/>
      <c r="P19" s="14"/>
      <c r="Q19" s="75"/>
    </row>
    <row r="20" spans="2:27" x14ac:dyDescent="0.2">
      <c r="B20" s="35">
        <v>50</v>
      </c>
      <c r="C20" s="31">
        <v>1.0044</v>
      </c>
      <c r="D20" s="8">
        <v>2.0030999999999999</v>
      </c>
      <c r="E20" s="8">
        <v>3.0072000000000001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4"/>
      <c r="Q20" s="75"/>
    </row>
    <row r="21" spans="2:27" ht="13.5" thickBot="1" x14ac:dyDescent="0.25">
      <c r="B21" s="36">
        <v>60</v>
      </c>
      <c r="C21" s="32">
        <v>1.0044</v>
      </c>
      <c r="D21" s="23">
        <v>2.0030999999999999</v>
      </c>
      <c r="E21" s="2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75"/>
    </row>
    <row r="22" spans="2:27" ht="13.5" thickBot="1" x14ac:dyDescent="0.25">
      <c r="B22" s="49" t="s">
        <v>8</v>
      </c>
      <c r="C22" s="33">
        <f>AVERAGE(C9:C21)</f>
        <v>0.99849999999999994</v>
      </c>
      <c r="D22" s="27">
        <f t="shared" ref="D22:I22" si="1">AVERAGE(D9:D21)</f>
        <v>2.001407692307692</v>
      </c>
      <c r="E22" s="27">
        <f t="shared" si="1"/>
        <v>3.0074000000000001</v>
      </c>
      <c r="F22" s="28">
        <f t="shared" si="1"/>
        <v>4.0004545454545459</v>
      </c>
      <c r="G22" s="28">
        <f t="shared" si="1"/>
        <v>5.0050000000000008</v>
      </c>
      <c r="H22" s="28">
        <f t="shared" si="1"/>
        <v>5.9971309649942866</v>
      </c>
      <c r="I22" s="28">
        <f t="shared" si="1"/>
        <v>6.9970125457336438</v>
      </c>
      <c r="J22" s="28">
        <f>AVERAGE(J9:J21)</f>
        <v>8.0018277630622201</v>
      </c>
      <c r="K22" s="28">
        <f t="shared" ref="K22:P22" si="2">AVERAGE(K10:K21)</f>
        <v>9.0026828710917197</v>
      </c>
      <c r="L22" s="28">
        <f t="shared" si="2"/>
        <v>10.000089712960078</v>
      </c>
      <c r="M22" s="28">
        <f t="shared" si="2"/>
        <v>11.004777171843081</v>
      </c>
      <c r="N22" s="28">
        <f t="shared" si="2"/>
        <v>11.997326685364079</v>
      </c>
      <c r="O22" s="28">
        <f t="shared" si="2"/>
        <v>13.001978411412347</v>
      </c>
      <c r="P22" s="29">
        <f t="shared" si="2"/>
        <v>14.008916110937985</v>
      </c>
      <c r="Q22" s="75"/>
    </row>
    <row r="23" spans="2:27" x14ac:dyDescent="0.2">
      <c r="B23" s="44"/>
      <c r="C23" s="45"/>
      <c r="D23" s="45"/>
      <c r="E23" s="4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75"/>
    </row>
    <row r="24" spans="2:27" x14ac:dyDescent="0.2">
      <c r="C24" s="106" t="s">
        <v>6</v>
      </c>
      <c r="D24" s="106"/>
      <c r="E24" s="106"/>
      <c r="F24" s="106"/>
      <c r="G24" s="106"/>
      <c r="I24" s="107" t="s">
        <v>7</v>
      </c>
      <c r="J24" s="107"/>
      <c r="K24" s="107"/>
      <c r="L24" s="107"/>
      <c r="M24" s="107"/>
      <c r="N24" s="107"/>
      <c r="Q24" s="76"/>
      <c r="S24" t="s">
        <v>5</v>
      </c>
    </row>
    <row r="25" spans="2:27" x14ac:dyDescent="0.2">
      <c r="Q25" s="76"/>
      <c r="S25">
        <f t="shared" ref="S25:AA25" si="3">S8*$G$93</f>
        <v>59.493253682150581</v>
      </c>
      <c r="T25">
        <f t="shared" si="3"/>
        <v>69.408795962509004</v>
      </c>
      <c r="U25">
        <f t="shared" si="3"/>
        <v>79.324338242867441</v>
      </c>
      <c r="V25">
        <f t="shared" si="3"/>
        <v>89.239880523225878</v>
      </c>
      <c r="W25">
        <f t="shared" si="3"/>
        <v>99.155422803584301</v>
      </c>
      <c r="X25">
        <f t="shared" si="3"/>
        <v>109.07096508394272</v>
      </c>
      <c r="Y25">
        <f t="shared" si="3"/>
        <v>118.98650736430116</v>
      </c>
      <c r="Z25">
        <f t="shared" si="3"/>
        <v>128.9020496446596</v>
      </c>
      <c r="AA25">
        <f t="shared" si="3"/>
        <v>138.81759192501801</v>
      </c>
    </row>
    <row r="26" spans="2:27" x14ac:dyDescent="0.2">
      <c r="Q26" s="76"/>
    </row>
    <row r="27" spans="2:27" ht="13.5" thickBot="1" x14ac:dyDescent="0.25">
      <c r="Q27" s="76"/>
    </row>
    <row r="28" spans="2:27" ht="13.5" thickBot="1" x14ac:dyDescent="0.25">
      <c r="B28" s="108" t="s">
        <v>9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10"/>
      <c r="Q28" s="77"/>
    </row>
    <row r="29" spans="2:27" ht="13.5" thickBot="1" x14ac:dyDescent="0.25">
      <c r="Q29" s="76"/>
    </row>
    <row r="30" spans="2:27" ht="13.5" thickBot="1" x14ac:dyDescent="0.25">
      <c r="B30" s="37" t="s">
        <v>3</v>
      </c>
      <c r="C30" s="103" t="s">
        <v>14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5"/>
      <c r="Q30" s="78"/>
    </row>
    <row r="31" spans="2:27" x14ac:dyDescent="0.2">
      <c r="B31" s="48">
        <v>1</v>
      </c>
      <c r="C31" s="51">
        <f t="shared" ref="C31:C43" si="4">C$22-C9</f>
        <v>-5.0000000000001155E-3</v>
      </c>
      <c r="D31" s="52">
        <f t="shared" ref="D31:J31" si="5">D$22-D9</f>
        <v>-4.1923076923078284E-3</v>
      </c>
      <c r="E31" s="52">
        <f t="shared" si="5"/>
        <v>1.9999999999997797E-4</v>
      </c>
      <c r="F31" s="52">
        <f t="shared" si="5"/>
        <v>-5.4545454545440464E-4</v>
      </c>
      <c r="G31" s="52">
        <f t="shared" si="5"/>
        <v>0</v>
      </c>
      <c r="H31" s="52">
        <f t="shared" si="5"/>
        <v>1.3096499428666419E-4</v>
      </c>
      <c r="I31" s="52">
        <f t="shared" si="5"/>
        <v>-9.8745426635638012E-4</v>
      </c>
      <c r="J31" s="52">
        <f t="shared" si="5"/>
        <v>-1.722369377805677E-4</v>
      </c>
      <c r="K31" s="53"/>
      <c r="L31" s="53"/>
      <c r="M31" s="53"/>
      <c r="N31" s="53"/>
      <c r="O31" s="53"/>
      <c r="P31" s="54"/>
      <c r="Q31" s="79"/>
    </row>
    <row r="32" spans="2:27" x14ac:dyDescent="0.2">
      <c r="B32" s="35">
        <v>2</v>
      </c>
      <c r="C32" s="55">
        <f t="shared" si="4"/>
        <v>-4.8000000000001375E-3</v>
      </c>
      <c r="D32" s="56">
        <f t="shared" ref="D32:P32" si="6">D$22-D10</f>
        <v>-4.3923076923078064E-3</v>
      </c>
      <c r="E32" s="56">
        <f t="shared" si="6"/>
        <v>1.9999999999997797E-4</v>
      </c>
      <c r="F32" s="56">
        <f t="shared" si="6"/>
        <v>-5.4545454545440464E-4</v>
      </c>
      <c r="G32" s="56">
        <f t="shared" si="6"/>
        <v>0</v>
      </c>
      <c r="H32" s="56">
        <f t="shared" si="6"/>
        <v>1.3096499428666419E-4</v>
      </c>
      <c r="I32" s="56">
        <f t="shared" si="6"/>
        <v>1.2545733643953838E-5</v>
      </c>
      <c r="J32" s="56">
        <f t="shared" si="6"/>
        <v>8.2776306222065443E-4</v>
      </c>
      <c r="K32" s="56">
        <f t="shared" si="6"/>
        <v>6.8287109171905058E-4</v>
      </c>
      <c r="L32" s="56">
        <f t="shared" si="6"/>
        <v>8.9712960077648063E-5</v>
      </c>
      <c r="M32" s="56">
        <f t="shared" si="6"/>
        <v>8.404314255052725E-4</v>
      </c>
      <c r="N32" s="56">
        <f t="shared" si="6"/>
        <v>-1.0085177106056165E-3</v>
      </c>
      <c r="O32" s="56">
        <f t="shared" si="6"/>
        <v>1.1766039957059604E-3</v>
      </c>
      <c r="P32" s="57">
        <f t="shared" si="6"/>
        <v>-4.0340708424402294E-4</v>
      </c>
      <c r="Q32" s="79"/>
    </row>
    <row r="33" spans="2:17" x14ac:dyDescent="0.2">
      <c r="B33" s="35">
        <v>3</v>
      </c>
      <c r="C33" s="55">
        <f t="shared" si="4"/>
        <v>-4.9000000000001265E-3</v>
      </c>
      <c r="D33" s="56">
        <f t="shared" ref="D33:P33" si="7">D$22-D11</f>
        <v>-4.1923076923078284E-3</v>
      </c>
      <c r="E33" s="56">
        <f t="shared" si="7"/>
        <v>0</v>
      </c>
      <c r="F33" s="56">
        <f t="shared" si="7"/>
        <v>-5.4545454545440464E-4</v>
      </c>
      <c r="G33" s="56">
        <f t="shared" si="7"/>
        <v>0</v>
      </c>
      <c r="H33" s="56">
        <f t="shared" si="7"/>
        <v>1.3096499428666419E-4</v>
      </c>
      <c r="I33" s="56">
        <f t="shared" si="7"/>
        <v>1.2545733643953838E-5</v>
      </c>
      <c r="J33" s="56">
        <f t="shared" si="7"/>
        <v>8.2776306222065443E-4</v>
      </c>
      <c r="K33" s="56">
        <f t="shared" si="7"/>
        <v>1.6828710917202727E-3</v>
      </c>
      <c r="L33" s="56">
        <f t="shared" si="7"/>
        <v>1.0897129600770938E-3</v>
      </c>
      <c r="M33" s="56">
        <f t="shared" si="7"/>
        <v>8.404314255052725E-4</v>
      </c>
      <c r="N33" s="56">
        <f t="shared" si="7"/>
        <v>1.0085177106038401E-3</v>
      </c>
      <c r="O33" s="56">
        <f t="shared" si="7"/>
        <v>1.6808628510212031E-4</v>
      </c>
      <c r="P33" s="57">
        <f t="shared" si="7"/>
        <v>6.0511062636159352E-4</v>
      </c>
      <c r="Q33" s="79"/>
    </row>
    <row r="34" spans="2:17" x14ac:dyDescent="0.2">
      <c r="B34" s="35">
        <v>4</v>
      </c>
      <c r="C34" s="55">
        <f t="shared" si="4"/>
        <v>-5.0000000000001155E-3</v>
      </c>
      <c r="D34" s="56">
        <f t="shared" ref="D34:K37" si="8">D$22-D12</f>
        <v>-3.9923076923078504E-3</v>
      </c>
      <c r="E34" s="56">
        <f t="shared" si="8"/>
        <v>1.9999999999997797E-4</v>
      </c>
      <c r="F34" s="56">
        <f t="shared" si="8"/>
        <v>-5.4545454545440464E-4</v>
      </c>
      <c r="G34" s="56">
        <f t="shared" si="8"/>
        <v>0</v>
      </c>
      <c r="H34" s="56">
        <f t="shared" si="8"/>
        <v>1.3096499428666419E-4</v>
      </c>
      <c r="I34" s="56">
        <f t="shared" si="8"/>
        <v>1.2545733643953838E-5</v>
      </c>
      <c r="J34" s="56">
        <f t="shared" si="8"/>
        <v>8.2776306222065443E-4</v>
      </c>
      <c r="K34" s="56">
        <f t="shared" si="8"/>
        <v>1.6828710917202727E-3</v>
      </c>
      <c r="L34" s="56">
        <f t="shared" ref="L34:P35" si="9">L$22-L12</f>
        <v>2.089712960078316E-3</v>
      </c>
      <c r="M34" s="56">
        <f t="shared" si="9"/>
        <v>8.404314255052725E-4</v>
      </c>
      <c r="N34" s="56">
        <f t="shared" si="9"/>
        <v>1.0085177106038401E-3</v>
      </c>
      <c r="O34" s="56">
        <f t="shared" si="9"/>
        <v>1.6808628510212031E-4</v>
      </c>
      <c r="P34" s="57">
        <f t="shared" si="9"/>
        <v>6.0511062636159352E-4</v>
      </c>
      <c r="Q34" s="79"/>
    </row>
    <row r="35" spans="2:17" x14ac:dyDescent="0.2">
      <c r="B35" s="35">
        <v>5</v>
      </c>
      <c r="C35" s="55">
        <f t="shared" si="4"/>
        <v>-4.9000000000001265E-3</v>
      </c>
      <c r="D35" s="56">
        <f t="shared" si="8"/>
        <v>-4.0923076923080615E-3</v>
      </c>
      <c r="E35" s="56">
        <f t="shared" si="8"/>
        <v>0</v>
      </c>
      <c r="F35" s="56">
        <f t="shared" si="8"/>
        <v>-5.4545454545440464E-4</v>
      </c>
      <c r="G35" s="56">
        <f t="shared" si="8"/>
        <v>0</v>
      </c>
      <c r="H35" s="56">
        <f t="shared" si="8"/>
        <v>1.3096499428666419E-4</v>
      </c>
      <c r="I35" s="56">
        <f t="shared" si="8"/>
        <v>1.2545733643953838E-5</v>
      </c>
      <c r="J35" s="56">
        <f t="shared" si="8"/>
        <v>8.2776306222065443E-4</v>
      </c>
      <c r="K35" s="56">
        <f t="shared" si="8"/>
        <v>1.6828710917202727E-3</v>
      </c>
      <c r="L35" s="56">
        <f t="shared" si="9"/>
        <v>3.0897129600777617E-3</v>
      </c>
      <c r="M35" s="56">
        <f t="shared" si="9"/>
        <v>-1.6808628510034396E-4</v>
      </c>
      <c r="N35" s="56">
        <f t="shared" si="9"/>
        <v>0</v>
      </c>
      <c r="O35" s="56">
        <f t="shared" si="9"/>
        <v>1.6808628510212031E-4</v>
      </c>
      <c r="P35" s="57">
        <f t="shared" si="9"/>
        <v>-4.0340708424402294E-4</v>
      </c>
      <c r="Q35" s="79"/>
    </row>
    <row r="36" spans="2:17" x14ac:dyDescent="0.2">
      <c r="B36" s="35">
        <v>10</v>
      </c>
      <c r="C36" s="55">
        <f t="shared" si="4"/>
        <v>2.1699999999999942E-2</v>
      </c>
      <c r="D36" s="56">
        <f t="shared" si="8"/>
        <v>-3.8923076923080835E-3</v>
      </c>
      <c r="E36" s="56">
        <f t="shared" si="8"/>
        <v>1.0000000000021103E-4</v>
      </c>
      <c r="F36" s="56">
        <f t="shared" si="8"/>
        <v>4.5454545454592932E-4</v>
      </c>
      <c r="G36" s="56">
        <f t="shared" si="8"/>
        <v>0</v>
      </c>
      <c r="H36" s="56">
        <f t="shared" si="8"/>
        <v>1.3096499428666419E-4</v>
      </c>
      <c r="I36" s="56">
        <f t="shared" si="8"/>
        <v>1.0125457336433996E-3</v>
      </c>
      <c r="J36" s="56">
        <f t="shared" si="8"/>
        <v>8.2776306222065443E-4</v>
      </c>
      <c r="K36" s="56">
        <f t="shared" si="8"/>
        <v>1.6828710917202727E-3</v>
      </c>
      <c r="L36" s="56">
        <f>L$22-L14</f>
        <v>3.0897129600777617E-3</v>
      </c>
      <c r="M36" s="56">
        <f>M$22-M14</f>
        <v>-1.1766039957059604E-3</v>
      </c>
      <c r="N36" s="56">
        <f>N$22-N14</f>
        <v>0</v>
      </c>
      <c r="O36" s="56">
        <f>O$22-O14</f>
        <v>-8.404314255052725E-4</v>
      </c>
      <c r="P36" s="57">
        <f>P$22-P14</f>
        <v>-4.0340708424402294E-4</v>
      </c>
      <c r="Q36" s="79"/>
    </row>
    <row r="37" spans="2:17" x14ac:dyDescent="0.2">
      <c r="B37" s="35">
        <v>15</v>
      </c>
      <c r="C37" s="55">
        <f t="shared" si="4"/>
        <v>3.4899999999999931E-2</v>
      </c>
      <c r="D37" s="56">
        <f t="shared" si="8"/>
        <v>4.2607692307691902E-2</v>
      </c>
      <c r="E37" s="56">
        <f t="shared" si="8"/>
        <v>-1.9999999999997797E-4</v>
      </c>
      <c r="F37" s="56">
        <f t="shared" si="8"/>
        <v>4.5454545454592932E-4</v>
      </c>
      <c r="G37" s="56">
        <f t="shared" si="8"/>
        <v>0</v>
      </c>
      <c r="H37" s="56">
        <f t="shared" si="8"/>
        <v>1.3096499428666419E-4</v>
      </c>
      <c r="I37" s="56">
        <f t="shared" si="8"/>
        <v>1.0125457336433996E-3</v>
      </c>
      <c r="J37" s="56">
        <f t="shared" si="8"/>
        <v>8.2776306222065443E-4</v>
      </c>
      <c r="K37" s="56">
        <f t="shared" si="8"/>
        <v>-7.4143554586072469E-3</v>
      </c>
      <c r="L37" s="56">
        <f>L$22-L15</f>
        <v>-9.4485648003885814E-3</v>
      </c>
      <c r="M37" s="56">
        <f>M$22-M15</f>
        <v>-1.1766039957059604E-3</v>
      </c>
      <c r="N37" s="56">
        <f>N$22-N15</f>
        <v>-1.0085177106056165E-3</v>
      </c>
      <c r="O37" s="56">
        <f>O$22-O15</f>
        <v>-8.404314255052725E-4</v>
      </c>
      <c r="P37" s="58"/>
      <c r="Q37" s="79"/>
    </row>
    <row r="38" spans="2:17" x14ac:dyDescent="0.2">
      <c r="B38" s="35">
        <v>20</v>
      </c>
      <c r="C38" s="55">
        <f t="shared" si="4"/>
        <v>-4.6000000000001595E-3</v>
      </c>
      <c r="D38" s="56">
        <f t="shared" ref="D38:J38" si="10">D$22-D16</f>
        <v>-4.3923076923078064E-3</v>
      </c>
      <c r="E38" s="56">
        <f t="shared" si="10"/>
        <v>-1.9999999999997797E-4</v>
      </c>
      <c r="F38" s="56">
        <f t="shared" si="10"/>
        <v>4.5454545454592932E-4</v>
      </c>
      <c r="G38" s="56">
        <f t="shared" si="10"/>
        <v>0</v>
      </c>
      <c r="H38" s="56">
        <f t="shared" si="10"/>
        <v>1.3096499428666419E-4</v>
      </c>
      <c r="I38" s="56">
        <f t="shared" si="10"/>
        <v>1.0125457336433996E-3</v>
      </c>
      <c r="J38" s="56">
        <f t="shared" si="10"/>
        <v>-4.7943414355469116E-3</v>
      </c>
      <c r="K38" s="59"/>
      <c r="L38" s="59"/>
      <c r="M38" s="59"/>
      <c r="N38" s="59"/>
      <c r="O38" s="59"/>
      <c r="P38" s="58"/>
      <c r="Q38" s="79"/>
    </row>
    <row r="39" spans="2:17" x14ac:dyDescent="0.2">
      <c r="B39" s="35">
        <v>25</v>
      </c>
      <c r="C39" s="55">
        <f t="shared" si="4"/>
        <v>-4.9000000000001265E-3</v>
      </c>
      <c r="D39" s="56">
        <f t="shared" ref="D39:I39" si="11">D$22-D17</f>
        <v>-4.0923076923080615E-3</v>
      </c>
      <c r="E39" s="56">
        <f t="shared" si="11"/>
        <v>-9.9999999999766942E-5</v>
      </c>
      <c r="F39" s="56">
        <f t="shared" si="11"/>
        <v>4.5454545454592932E-4</v>
      </c>
      <c r="G39" s="56">
        <f t="shared" si="11"/>
        <v>0</v>
      </c>
      <c r="H39" s="56">
        <f t="shared" si="11"/>
        <v>-5.2385997714754495E-4</v>
      </c>
      <c r="I39" s="56">
        <f t="shared" si="11"/>
        <v>-2.1003658691407523E-3</v>
      </c>
      <c r="J39" s="59"/>
      <c r="K39" s="59"/>
      <c r="L39" s="59"/>
      <c r="M39" s="59"/>
      <c r="N39" s="59"/>
      <c r="O39" s="59"/>
      <c r="P39" s="58"/>
      <c r="Q39" s="79"/>
    </row>
    <row r="40" spans="2:17" x14ac:dyDescent="0.2">
      <c r="B40" s="35">
        <v>30</v>
      </c>
      <c r="C40" s="55">
        <f t="shared" si="4"/>
        <v>-4.7000000000001485E-3</v>
      </c>
      <c r="D40" s="56">
        <f>D$22-D18</f>
        <v>-3.9923076923078504E-3</v>
      </c>
      <c r="E40" s="56">
        <f>E$22-E18</f>
        <v>-2.9999999999974492E-4</v>
      </c>
      <c r="F40" s="56">
        <f>F$22-F18</f>
        <v>4.5454545454592932E-4</v>
      </c>
      <c r="G40" s="56">
        <f>G$22-G18</f>
        <v>0</v>
      </c>
      <c r="H40" s="56">
        <f>H$22-H18</f>
        <v>-5.2385997714754495E-4</v>
      </c>
      <c r="I40" s="59"/>
      <c r="J40" s="59"/>
      <c r="K40" s="59"/>
      <c r="L40" s="59"/>
      <c r="M40" s="59"/>
      <c r="N40" s="59"/>
      <c r="O40" s="59"/>
      <c r="P40" s="58"/>
      <c r="Q40" s="79"/>
    </row>
    <row r="41" spans="2:17" x14ac:dyDescent="0.2">
      <c r="B41" s="35">
        <v>40</v>
      </c>
      <c r="C41" s="55">
        <f t="shared" si="4"/>
        <v>-6.0000000000000053E-3</v>
      </c>
      <c r="D41" s="56">
        <f>D$22-D19</f>
        <v>-1.9923076923080707E-3</v>
      </c>
      <c r="E41" s="56">
        <f>E$22-E19</f>
        <v>-9.9999999999766942E-5</v>
      </c>
      <c r="F41" s="56">
        <f>F$22-F19</f>
        <v>4.5454545454592932E-4</v>
      </c>
      <c r="G41" s="59"/>
      <c r="H41" s="59"/>
      <c r="I41" s="59"/>
      <c r="J41" s="59"/>
      <c r="K41" s="59"/>
      <c r="L41" s="59"/>
      <c r="M41" s="59"/>
      <c r="N41" s="59"/>
      <c r="O41" s="59"/>
      <c r="P41" s="58"/>
      <c r="Q41" s="79"/>
    </row>
    <row r="42" spans="2:17" x14ac:dyDescent="0.2">
      <c r="B42" s="36">
        <v>50</v>
      </c>
      <c r="C42" s="60">
        <f t="shared" si="4"/>
        <v>-5.9000000000000163E-3</v>
      </c>
      <c r="D42" s="61">
        <f>D$22-D20</f>
        <v>-1.6923076923078817E-3</v>
      </c>
      <c r="E42" s="61">
        <f>E$22-E20</f>
        <v>1.9999999999997797E-4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/>
      <c r="Q42" s="79"/>
    </row>
    <row r="43" spans="2:17" ht="13.5" thickBot="1" x14ac:dyDescent="0.25">
      <c r="B43" s="42">
        <v>60</v>
      </c>
      <c r="C43" s="64">
        <f t="shared" si="4"/>
        <v>-5.9000000000000163E-3</v>
      </c>
      <c r="D43" s="65">
        <f>D$22-D21</f>
        <v>-1.6923076923078817E-3</v>
      </c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7"/>
      <c r="Q43" s="79"/>
    </row>
    <row r="44" spans="2:17" x14ac:dyDescent="0.2">
      <c r="Q44" s="76"/>
    </row>
    <row r="45" spans="2:17" x14ac:dyDescent="0.2">
      <c r="C45" s="107" t="s">
        <v>7</v>
      </c>
      <c r="D45" s="107"/>
      <c r="E45" s="107"/>
      <c r="F45" s="107"/>
      <c r="G45" s="107"/>
      <c r="H45" s="107"/>
      <c r="Q45" s="76"/>
    </row>
    <row r="46" spans="2:17" x14ac:dyDescent="0.2">
      <c r="Q46" s="76"/>
    </row>
    <row r="47" spans="2:17" ht="13.5" thickBot="1" x14ac:dyDescent="0.25">
      <c r="Q47" s="76"/>
    </row>
    <row r="48" spans="2:17" ht="13.5" thickBot="1" x14ac:dyDescent="0.25">
      <c r="B48" s="108" t="s">
        <v>12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100"/>
      <c r="Q48" s="78"/>
    </row>
    <row r="49" spans="2:17" ht="13.5" thickBot="1" x14ac:dyDescent="0.25">
      <c r="Q49" s="76"/>
    </row>
    <row r="50" spans="2:17" ht="13.5" thickBot="1" x14ac:dyDescent="0.25">
      <c r="B50" s="50" t="s">
        <v>11</v>
      </c>
      <c r="C50" s="103" t="s">
        <v>13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5"/>
      <c r="Q50" s="78"/>
    </row>
    <row r="51" spans="2:17" x14ac:dyDescent="0.2">
      <c r="B51" s="34">
        <v>1</v>
      </c>
      <c r="C51" s="68">
        <f t="shared" ref="C51:C63" si="12">100*C31/C$22</f>
        <v>-0.50075112669004662</v>
      </c>
      <c r="D51" s="18">
        <f t="shared" ref="D51:J51" si="13">100*D31/D$22</f>
        <v>-0.2094679514034421</v>
      </c>
      <c r="E51" s="18">
        <f t="shared" si="13"/>
        <v>6.6502626853753395E-3</v>
      </c>
      <c r="F51" s="18">
        <f t="shared" si="13"/>
        <v>-1.3634814225652653E-2</v>
      </c>
      <c r="G51" s="18">
        <f t="shared" si="13"/>
        <v>0</v>
      </c>
      <c r="H51" s="18">
        <f t="shared" si="13"/>
        <v>2.1837941350808729E-3</v>
      </c>
      <c r="I51" s="18">
        <f t="shared" si="13"/>
        <v>-1.4112512445879065E-2</v>
      </c>
      <c r="J51" s="18">
        <f t="shared" si="13"/>
        <v>-2.1524699466244739E-3</v>
      </c>
      <c r="K51" s="19"/>
      <c r="L51" s="19"/>
      <c r="M51" s="19"/>
      <c r="N51" s="19"/>
      <c r="O51" s="19"/>
      <c r="P51" s="20"/>
      <c r="Q51" s="75"/>
    </row>
    <row r="52" spans="2:17" x14ac:dyDescent="0.2">
      <c r="B52" s="35">
        <v>2</v>
      </c>
      <c r="C52" s="69">
        <f t="shared" si="12"/>
        <v>-0.48072108162244742</v>
      </c>
      <c r="D52" s="9">
        <f t="shared" ref="D52:P52" si="14">100*D32/D$22</f>
        <v>-0.21946091789241223</v>
      </c>
      <c r="E52" s="9">
        <f t="shared" si="14"/>
        <v>6.6502626853753395E-3</v>
      </c>
      <c r="F52" s="9">
        <f t="shared" si="14"/>
        <v>-1.3634814225652653E-2</v>
      </c>
      <c r="G52" s="9">
        <f t="shared" si="14"/>
        <v>0</v>
      </c>
      <c r="H52" s="9">
        <f t="shared" si="14"/>
        <v>2.1837941350808729E-3</v>
      </c>
      <c r="I52" s="9">
        <f t="shared" si="14"/>
        <v>1.7930128839919646E-4</v>
      </c>
      <c r="J52" s="9">
        <f t="shared" si="14"/>
        <v>1.0344674825940989E-2</v>
      </c>
      <c r="K52" s="9">
        <f t="shared" si="14"/>
        <v>7.5851954522556846E-3</v>
      </c>
      <c r="L52" s="9">
        <f t="shared" si="14"/>
        <v>8.9712155243347881E-4</v>
      </c>
      <c r="M52" s="9">
        <f t="shared" si="14"/>
        <v>7.6369690397331052E-3</v>
      </c>
      <c r="N52" s="9">
        <f t="shared" si="14"/>
        <v>-8.406186953598082E-3</v>
      </c>
      <c r="O52" s="9">
        <f t="shared" si="14"/>
        <v>9.0494227761000502E-3</v>
      </c>
      <c r="P52" s="70">
        <f t="shared" si="14"/>
        <v>-2.879645227720707E-3</v>
      </c>
      <c r="Q52" s="75"/>
    </row>
    <row r="53" spans="2:17" x14ac:dyDescent="0.2">
      <c r="B53" s="35">
        <v>3</v>
      </c>
      <c r="C53" s="69">
        <f t="shared" si="12"/>
        <v>-0.49073610415624702</v>
      </c>
      <c r="D53" s="9">
        <f t="shared" ref="D53:J58" si="15">100*D33/D$22</f>
        <v>-0.2094679514034421</v>
      </c>
      <c r="E53" s="9">
        <f t="shared" si="15"/>
        <v>0</v>
      </c>
      <c r="F53" s="9">
        <f t="shared" si="15"/>
        <v>-1.3634814225652653E-2</v>
      </c>
      <c r="G53" s="9">
        <f t="shared" si="15"/>
        <v>0</v>
      </c>
      <c r="H53" s="9">
        <f t="shared" si="15"/>
        <v>2.1837941350808729E-3</v>
      </c>
      <c r="I53" s="9">
        <f t="shared" si="15"/>
        <v>1.7930128839919646E-4</v>
      </c>
      <c r="J53" s="9">
        <f t="shared" si="15"/>
        <v>1.0344674825940989E-2</v>
      </c>
      <c r="K53" s="9">
        <f t="shared" ref="K53:P53" si="16">100*K33/K$22</f>
        <v>1.8692995363905313E-2</v>
      </c>
      <c r="L53" s="9">
        <f t="shared" si="16"/>
        <v>1.0897031840272693E-2</v>
      </c>
      <c r="M53" s="9">
        <f t="shared" si="16"/>
        <v>7.6369690397331052E-3</v>
      </c>
      <c r="N53" s="9">
        <f t="shared" si="16"/>
        <v>8.4061869535832761E-3</v>
      </c>
      <c r="O53" s="9">
        <f t="shared" si="16"/>
        <v>1.2927746823097658E-3</v>
      </c>
      <c r="P53" s="70">
        <f t="shared" si="16"/>
        <v>4.3194678415493602E-3</v>
      </c>
      <c r="Q53" s="75"/>
    </row>
    <row r="54" spans="2:17" x14ac:dyDescent="0.2">
      <c r="B54" s="35">
        <v>4</v>
      </c>
      <c r="C54" s="69">
        <f t="shared" si="12"/>
        <v>-0.50075112669004662</v>
      </c>
      <c r="D54" s="9">
        <f t="shared" si="15"/>
        <v>-0.19947498491447199</v>
      </c>
      <c r="E54" s="9">
        <f t="shared" si="15"/>
        <v>6.6502626853753395E-3</v>
      </c>
      <c r="F54" s="9">
        <f t="shared" si="15"/>
        <v>-1.3634814225652653E-2</v>
      </c>
      <c r="G54" s="9">
        <f t="shared" si="15"/>
        <v>0</v>
      </c>
      <c r="H54" s="9">
        <f t="shared" si="15"/>
        <v>2.1837941350808729E-3</v>
      </c>
      <c r="I54" s="9">
        <f t="shared" si="15"/>
        <v>1.7930128839919646E-4</v>
      </c>
      <c r="J54" s="9">
        <f t="shared" si="15"/>
        <v>1.0344674825940989E-2</v>
      </c>
      <c r="K54" s="9">
        <f t="shared" ref="K54:P54" si="17">100*K34/K$22</f>
        <v>1.8692995363905313E-2</v>
      </c>
      <c r="L54" s="9">
        <f t="shared" si="17"/>
        <v>2.0896942128129672E-2</v>
      </c>
      <c r="M54" s="9">
        <f t="shared" si="17"/>
        <v>7.6369690397331052E-3</v>
      </c>
      <c r="N54" s="9">
        <f t="shared" si="17"/>
        <v>8.4061869535832761E-3</v>
      </c>
      <c r="O54" s="9">
        <f t="shared" si="17"/>
        <v>1.2927746823097658E-3</v>
      </c>
      <c r="P54" s="70">
        <f t="shared" si="17"/>
        <v>4.3194678415493602E-3</v>
      </c>
      <c r="Q54" s="75"/>
    </row>
    <row r="55" spans="2:17" x14ac:dyDescent="0.2">
      <c r="B55" s="35">
        <v>5</v>
      </c>
      <c r="C55" s="69">
        <f t="shared" si="12"/>
        <v>-0.49073610415624702</v>
      </c>
      <c r="D55" s="9">
        <f t="shared" si="15"/>
        <v>-0.20447146815896813</v>
      </c>
      <c r="E55" s="9">
        <f t="shared" si="15"/>
        <v>0</v>
      </c>
      <c r="F55" s="9">
        <f t="shared" si="15"/>
        <v>-1.3634814225652653E-2</v>
      </c>
      <c r="G55" s="9">
        <f t="shared" si="15"/>
        <v>0</v>
      </c>
      <c r="H55" s="9">
        <f t="shared" si="15"/>
        <v>2.1837941350808729E-3</v>
      </c>
      <c r="I55" s="9">
        <f t="shared" si="15"/>
        <v>1.7930128839919646E-4</v>
      </c>
      <c r="J55" s="9">
        <f t="shared" si="15"/>
        <v>1.0344674825940989E-2</v>
      </c>
      <c r="K55" s="9">
        <f t="shared" ref="K55:P55" si="18">100*K35/K$22</f>
        <v>1.8692995363905313E-2</v>
      </c>
      <c r="L55" s="9">
        <f t="shared" si="18"/>
        <v>3.0896852415968887E-2</v>
      </c>
      <c r="M55" s="9">
        <f t="shared" si="18"/>
        <v>-1.5273938079401644E-3</v>
      </c>
      <c r="N55" s="9">
        <f t="shared" si="18"/>
        <v>0</v>
      </c>
      <c r="O55" s="9">
        <f t="shared" si="18"/>
        <v>1.2927746823097658E-3</v>
      </c>
      <c r="P55" s="70">
        <f t="shared" si="18"/>
        <v>-2.879645227720707E-3</v>
      </c>
      <c r="Q55" s="75"/>
    </row>
    <row r="56" spans="2:17" x14ac:dyDescent="0.2">
      <c r="B56" s="35">
        <v>10</v>
      </c>
      <c r="C56" s="69">
        <f t="shared" si="12"/>
        <v>2.1732598898347466</v>
      </c>
      <c r="D56" s="9">
        <f t="shared" si="15"/>
        <v>-0.19447850166999803</v>
      </c>
      <c r="E56" s="9">
        <f t="shared" si="15"/>
        <v>3.3251313426950532E-3</v>
      </c>
      <c r="F56" s="9">
        <f t="shared" si="15"/>
        <v>1.1362345188058679E-2</v>
      </c>
      <c r="G56" s="9">
        <f t="shared" si="15"/>
        <v>0</v>
      </c>
      <c r="H56" s="9">
        <f t="shared" si="15"/>
        <v>2.1837941350808729E-3</v>
      </c>
      <c r="I56" s="9">
        <f t="shared" si="15"/>
        <v>1.4471115022664764E-2</v>
      </c>
      <c r="J56" s="9">
        <f t="shared" si="15"/>
        <v>1.0344674825940989E-2</v>
      </c>
      <c r="K56" s="9">
        <f t="shared" ref="K56:O56" si="19">100*K36/K$22</f>
        <v>1.8692995363905313E-2</v>
      </c>
      <c r="L56" s="9">
        <f t="shared" si="19"/>
        <v>3.0896852415968887E-2</v>
      </c>
      <c r="M56" s="9">
        <f t="shared" si="19"/>
        <v>-1.0691756655613434E-2</v>
      </c>
      <c r="N56" s="9">
        <f t="shared" si="19"/>
        <v>0</v>
      </c>
      <c r="O56" s="9">
        <f t="shared" si="19"/>
        <v>-6.4638734115078427E-3</v>
      </c>
      <c r="P56" s="14"/>
      <c r="Q56" s="75"/>
    </row>
    <row r="57" spans="2:17" x14ac:dyDescent="0.2">
      <c r="B57" s="35">
        <v>15</v>
      </c>
      <c r="C57" s="69">
        <f t="shared" si="12"/>
        <v>3.4952428642964382</v>
      </c>
      <c r="D57" s="9">
        <f t="shared" si="15"/>
        <v>2.1288862070158112</v>
      </c>
      <c r="E57" s="9">
        <f t="shared" si="15"/>
        <v>-6.6502626853753395E-3</v>
      </c>
      <c r="F57" s="9">
        <f t="shared" si="15"/>
        <v>1.1362345188058679E-2</v>
      </c>
      <c r="G57" s="9">
        <f t="shared" si="15"/>
        <v>0</v>
      </c>
      <c r="H57" s="9">
        <f t="shared" si="15"/>
        <v>2.1837941350808729E-3</v>
      </c>
      <c r="I57" s="9">
        <f t="shared" si="15"/>
        <v>1.4471115022664764E-2</v>
      </c>
      <c r="J57" s="9">
        <f t="shared" si="15"/>
        <v>1.0344674825940989E-2</v>
      </c>
      <c r="K57" s="10"/>
      <c r="L57" s="10"/>
      <c r="M57" s="10"/>
      <c r="N57" s="10"/>
      <c r="O57" s="10"/>
      <c r="P57" s="14"/>
      <c r="Q57" s="75"/>
    </row>
    <row r="58" spans="2:17" x14ac:dyDescent="0.2">
      <c r="B58" s="35">
        <v>20</v>
      </c>
      <c r="C58" s="69">
        <f t="shared" si="12"/>
        <v>-0.46069103655484828</v>
      </c>
      <c r="D58" s="9">
        <f t="shared" si="15"/>
        <v>-0.21946091789241223</v>
      </c>
      <c r="E58" s="9">
        <f t="shared" si="15"/>
        <v>-6.6502626853753395E-3</v>
      </c>
      <c r="F58" s="9">
        <f t="shared" si="15"/>
        <v>1.1362345188058679E-2</v>
      </c>
      <c r="G58" s="9">
        <f t="shared" si="15"/>
        <v>0</v>
      </c>
      <c r="H58" s="9">
        <f t="shared" si="15"/>
        <v>2.1837941350808729E-3</v>
      </c>
      <c r="I58" s="9">
        <f t="shared" si="15"/>
        <v>1.4471115022664764E-2</v>
      </c>
      <c r="J58" s="9">
        <f t="shared" si="15"/>
        <v>-5.9915579009065856E-2</v>
      </c>
      <c r="K58" s="10"/>
      <c r="L58" s="10"/>
      <c r="M58" s="10"/>
      <c r="N58" s="10"/>
      <c r="O58" s="10"/>
      <c r="P58" s="14"/>
      <c r="Q58" s="75"/>
    </row>
    <row r="59" spans="2:17" x14ac:dyDescent="0.2">
      <c r="B59" s="35">
        <v>25</v>
      </c>
      <c r="C59" s="69">
        <f t="shared" si="12"/>
        <v>-0.49073610415624702</v>
      </c>
      <c r="D59" s="9">
        <f t="shared" ref="D59:I59" si="20">100*D39/D$22</f>
        <v>-0.20447146815896813</v>
      </c>
      <c r="E59" s="9">
        <f t="shared" si="20"/>
        <v>-3.3251313426802868E-3</v>
      </c>
      <c r="F59" s="9">
        <f t="shared" si="20"/>
        <v>1.1362345188058679E-2</v>
      </c>
      <c r="G59" s="9">
        <f t="shared" si="20"/>
        <v>0</v>
      </c>
      <c r="H59" s="9">
        <f t="shared" si="20"/>
        <v>-8.7351765403383026E-3</v>
      </c>
      <c r="I59" s="9">
        <f t="shared" si="20"/>
        <v>-3.0018037775585076E-2</v>
      </c>
      <c r="J59" s="10"/>
      <c r="K59" s="10"/>
      <c r="L59" s="10"/>
      <c r="M59" s="10"/>
      <c r="N59" s="10"/>
      <c r="O59" s="10"/>
      <c r="P59" s="14"/>
      <c r="Q59" s="75"/>
    </row>
    <row r="60" spans="2:17" x14ac:dyDescent="0.2">
      <c r="B60" s="35">
        <v>30</v>
      </c>
      <c r="C60" s="69">
        <f t="shared" si="12"/>
        <v>-0.47070605908864782</v>
      </c>
      <c r="D60" s="9">
        <f>100*D40/D$22</f>
        <v>-0.19947498491447199</v>
      </c>
      <c r="E60" s="9">
        <f>100*E40/E$22</f>
        <v>-9.9753940280556258E-3</v>
      </c>
      <c r="F60" s="9">
        <f>100*F40/F$22</f>
        <v>1.1362345188058679E-2</v>
      </c>
      <c r="G60" s="9">
        <f>100*G40/G$22</f>
        <v>0</v>
      </c>
      <c r="H60" s="9">
        <f>100*H40/H$22</f>
        <v>-8.7351765403383026E-3</v>
      </c>
      <c r="I60" s="10"/>
      <c r="J60" s="10"/>
      <c r="K60" s="10"/>
      <c r="L60" s="10"/>
      <c r="M60" s="10"/>
      <c r="N60" s="10"/>
      <c r="O60" s="10"/>
      <c r="P60" s="14"/>
      <c r="Q60" s="75"/>
    </row>
    <row r="61" spans="2:17" x14ac:dyDescent="0.2">
      <c r="B61" s="35">
        <v>40</v>
      </c>
      <c r="C61" s="69">
        <f t="shared" si="12"/>
        <v>-0.60090135202804262</v>
      </c>
      <c r="D61" s="9">
        <f>100*D41/D$22</f>
        <v>-9.9545320024770734E-2</v>
      </c>
      <c r="E61" s="9">
        <f>100*E41/E$22</f>
        <v>-3.3251313426802868E-3</v>
      </c>
      <c r="F61" s="9">
        <f>100*F41/F$22</f>
        <v>1.1362345188058679E-2</v>
      </c>
      <c r="G61" s="10"/>
      <c r="H61" s="10"/>
      <c r="I61" s="10"/>
      <c r="J61" s="10"/>
      <c r="K61" s="10"/>
      <c r="L61" s="10"/>
      <c r="M61" s="10"/>
      <c r="N61" s="10"/>
      <c r="O61" s="10"/>
      <c r="P61" s="14"/>
      <c r="Q61" s="75"/>
    </row>
    <row r="62" spans="2:17" x14ac:dyDescent="0.2">
      <c r="B62" s="35">
        <v>50</v>
      </c>
      <c r="C62" s="69">
        <f t="shared" si="12"/>
        <v>-0.59088632949424302</v>
      </c>
      <c r="D62" s="9">
        <f>100*D42/D$22</f>
        <v>-8.4555870291304444E-2</v>
      </c>
      <c r="E62" s="9">
        <f>100*E42/E$22</f>
        <v>6.6502626853753395E-3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/>
      <c r="Q62" s="75"/>
    </row>
    <row r="63" spans="2:17" ht="13.5" thickBot="1" x14ac:dyDescent="0.25">
      <c r="B63" s="42">
        <v>60</v>
      </c>
      <c r="C63" s="71">
        <f t="shared" si="12"/>
        <v>-0.59088632949424302</v>
      </c>
      <c r="D63" s="16">
        <f>100*D43/D$22</f>
        <v>-8.4555870291304444E-2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3"/>
      <c r="Q63" s="75"/>
    </row>
    <row r="64" spans="2:17" x14ac:dyDescent="0.2">
      <c r="Q64" s="76"/>
    </row>
    <row r="65" spans="2:17" x14ac:dyDescent="0.2">
      <c r="C65" s="107" t="s">
        <v>7</v>
      </c>
      <c r="D65" s="107"/>
      <c r="E65" s="107"/>
      <c r="F65" s="107"/>
      <c r="G65" s="107"/>
      <c r="H65" s="107"/>
      <c r="Q65" s="76"/>
    </row>
    <row r="66" spans="2:17" x14ac:dyDescent="0.2">
      <c r="Q66" s="76"/>
    </row>
    <row r="67" spans="2:17" ht="13.5" thickBot="1" x14ac:dyDescent="0.25">
      <c r="Q67" s="76"/>
    </row>
    <row r="68" spans="2:17" ht="13.5" thickBot="1" x14ac:dyDescent="0.25">
      <c r="B68" s="91" t="s">
        <v>15</v>
      </c>
      <c r="C68" s="92" t="s">
        <v>2</v>
      </c>
      <c r="D68" s="93" t="s">
        <v>17</v>
      </c>
      <c r="Q68" s="76"/>
    </row>
    <row r="69" spans="2:17" x14ac:dyDescent="0.2">
      <c r="B69" s="21">
        <v>0</v>
      </c>
      <c r="C69" s="39">
        <v>2.8500000000000001E-2</v>
      </c>
      <c r="D69" s="94"/>
      <c r="Q69" s="76"/>
    </row>
    <row r="70" spans="2:17" x14ac:dyDescent="0.2">
      <c r="B70" s="13">
        <v>50</v>
      </c>
      <c r="C70" s="1">
        <v>0.4335</v>
      </c>
      <c r="D70" s="84"/>
      <c r="Q70" s="76"/>
    </row>
    <row r="71" spans="2:17" x14ac:dyDescent="0.2">
      <c r="B71" s="13">
        <v>100</v>
      </c>
      <c r="C71" s="1">
        <v>0.84650000000000003</v>
      </c>
      <c r="D71" s="84"/>
      <c r="Q71" s="76"/>
    </row>
    <row r="72" spans="2:17" x14ac:dyDescent="0.2">
      <c r="B72" s="13">
        <v>150</v>
      </c>
      <c r="C72" s="1">
        <v>1.2491000000000001</v>
      </c>
      <c r="D72" s="84"/>
      <c r="Q72" s="76"/>
    </row>
    <row r="73" spans="2:17" x14ac:dyDescent="0.2">
      <c r="B73" s="13">
        <v>200</v>
      </c>
      <c r="C73" s="1">
        <v>1.6449</v>
      </c>
      <c r="D73" s="84"/>
      <c r="Q73" s="76"/>
    </row>
    <row r="74" spans="2:17" x14ac:dyDescent="0.2">
      <c r="B74" s="13">
        <v>250</v>
      </c>
      <c r="C74" s="1">
        <v>2.0638999999999998</v>
      </c>
      <c r="D74" s="84"/>
      <c r="Q74" s="76"/>
    </row>
    <row r="75" spans="2:17" x14ac:dyDescent="0.2">
      <c r="B75" s="13">
        <v>300</v>
      </c>
      <c r="C75" s="1">
        <v>2.4523000000000001</v>
      </c>
      <c r="D75" s="84"/>
      <c r="Q75" s="76"/>
    </row>
    <row r="76" spans="2:17" x14ac:dyDescent="0.2">
      <c r="B76" s="13">
        <v>350</v>
      </c>
      <c r="C76" s="1">
        <v>2.8570000000000002</v>
      </c>
      <c r="D76" s="84"/>
    </row>
    <row r="77" spans="2:17" x14ac:dyDescent="0.2">
      <c r="B77" s="13">
        <v>400</v>
      </c>
      <c r="C77" s="1">
        <v>3.2660999999999998</v>
      </c>
      <c r="D77" s="84"/>
    </row>
    <row r="78" spans="2:17" x14ac:dyDescent="0.2">
      <c r="B78" s="13">
        <v>450</v>
      </c>
      <c r="C78" s="1">
        <v>3.6539999999999999</v>
      </c>
      <c r="D78" s="84"/>
    </row>
    <row r="79" spans="2:17" x14ac:dyDescent="0.2">
      <c r="B79" s="13">
        <v>500</v>
      </c>
      <c r="C79" s="1">
        <v>4.0759999999999996</v>
      </c>
      <c r="D79" s="84"/>
    </row>
    <row r="80" spans="2:17" x14ac:dyDescent="0.2">
      <c r="B80" s="13">
        <v>550</v>
      </c>
      <c r="C80" s="1">
        <v>4.4749999999999996</v>
      </c>
      <c r="D80" s="84"/>
    </row>
    <row r="81" spans="2:7" x14ac:dyDescent="0.2">
      <c r="B81" s="13">
        <v>600</v>
      </c>
      <c r="C81" s="1">
        <v>4.88</v>
      </c>
      <c r="D81" s="84"/>
    </row>
    <row r="82" spans="2:7" x14ac:dyDescent="0.2">
      <c r="B82" s="13">
        <v>650</v>
      </c>
      <c r="C82" s="1">
        <v>5.2919999999999998</v>
      </c>
      <c r="D82" s="84"/>
    </row>
    <row r="83" spans="2:7" x14ac:dyDescent="0.2">
      <c r="B83" s="13">
        <v>700</v>
      </c>
      <c r="C83" s="1">
        <v>5.6790000000000003</v>
      </c>
      <c r="D83" s="84"/>
    </row>
    <row r="84" spans="2:7" x14ac:dyDescent="0.2">
      <c r="B84" s="13">
        <v>750</v>
      </c>
      <c r="C84" s="1">
        <v>6.0960000000000001</v>
      </c>
      <c r="D84" s="84"/>
    </row>
    <row r="85" spans="2:7" x14ac:dyDescent="0.2">
      <c r="B85" s="13">
        <v>800</v>
      </c>
      <c r="C85" s="1">
        <v>6.4960000000000004</v>
      </c>
      <c r="D85" s="84"/>
    </row>
    <row r="86" spans="2:7" x14ac:dyDescent="0.2">
      <c r="B86" s="13">
        <v>850</v>
      </c>
      <c r="C86" s="1">
        <v>6.9</v>
      </c>
      <c r="D86" s="84"/>
    </row>
    <row r="87" spans="2:7" x14ac:dyDescent="0.2">
      <c r="B87" s="13">
        <v>900</v>
      </c>
      <c r="C87" s="1">
        <v>7.3129999999999997</v>
      </c>
      <c r="D87" s="84"/>
    </row>
    <row r="88" spans="2:7" x14ac:dyDescent="0.2">
      <c r="B88" s="13">
        <v>950</v>
      </c>
      <c r="C88" s="1">
        <v>7.6970000000000001</v>
      </c>
      <c r="D88" s="84"/>
    </row>
    <row r="89" spans="2:7" x14ac:dyDescent="0.2">
      <c r="B89" s="13">
        <v>1000</v>
      </c>
      <c r="C89" s="1">
        <v>8.1150000000000002</v>
      </c>
      <c r="D89" s="84"/>
    </row>
    <row r="90" spans="2:7" x14ac:dyDescent="0.2">
      <c r="B90" s="13">
        <v>1050</v>
      </c>
      <c r="C90" s="1">
        <v>8.5190000000000001</v>
      </c>
      <c r="D90" s="84"/>
    </row>
    <row r="91" spans="2:7" x14ac:dyDescent="0.2">
      <c r="B91" s="13">
        <v>1100</v>
      </c>
      <c r="C91" s="1">
        <v>8.9060000000000006</v>
      </c>
      <c r="D91" s="84"/>
    </row>
    <row r="92" spans="2:7" x14ac:dyDescent="0.2">
      <c r="B92" s="13">
        <v>1150</v>
      </c>
      <c r="C92" s="1">
        <v>9.3160000000000007</v>
      </c>
      <c r="D92" s="84"/>
      <c r="G92" s="47" t="s">
        <v>16</v>
      </c>
    </row>
    <row r="93" spans="2:7" x14ac:dyDescent="0.2">
      <c r="B93" s="13">
        <v>1200</v>
      </c>
      <c r="C93" s="89">
        <v>9.7089999999999996</v>
      </c>
      <c r="D93" s="38">
        <v>96.27</v>
      </c>
      <c r="G93">
        <f>D93/C93</f>
        <v>9.9155422803584301</v>
      </c>
    </row>
    <row r="94" spans="2:7" x14ac:dyDescent="0.2">
      <c r="B94" s="13">
        <v>1250</v>
      </c>
      <c r="C94" s="89">
        <f t="shared" ref="C94:C106" si="21">D94*$C$93/$D$93</f>
        <v>10.12753484990132</v>
      </c>
      <c r="D94" s="38">
        <v>100.42</v>
      </c>
      <c r="G94" s="47" t="s">
        <v>19</v>
      </c>
    </row>
    <row r="95" spans="2:7" x14ac:dyDescent="0.2">
      <c r="B95" s="13">
        <v>1300</v>
      </c>
      <c r="C95" s="89">
        <f t="shared" si="21"/>
        <v>10.539010075828399</v>
      </c>
      <c r="D95" s="38">
        <v>104.5</v>
      </c>
    </row>
    <row r="96" spans="2:7" x14ac:dyDescent="0.2">
      <c r="B96" s="13">
        <v>1350</v>
      </c>
      <c r="C96" s="89">
        <f t="shared" si="21"/>
        <v>10.933340500675184</v>
      </c>
      <c r="D96" s="38">
        <v>108.41</v>
      </c>
    </row>
    <row r="97" spans="2:8" x14ac:dyDescent="0.2">
      <c r="B97" s="13">
        <v>1400</v>
      </c>
      <c r="C97" s="89">
        <f t="shared" si="21"/>
        <v>11.352883868287108</v>
      </c>
      <c r="D97" s="38">
        <v>112.57</v>
      </c>
    </row>
    <row r="98" spans="2:8" x14ac:dyDescent="0.2">
      <c r="B98" s="13">
        <v>1450</v>
      </c>
      <c r="C98" s="89">
        <f t="shared" si="21"/>
        <v>11.748222810844499</v>
      </c>
      <c r="D98" s="38">
        <v>116.49</v>
      </c>
    </row>
    <row r="99" spans="2:8" x14ac:dyDescent="0.2">
      <c r="B99" s="13">
        <v>1500</v>
      </c>
      <c r="C99" s="89">
        <f t="shared" si="21"/>
        <v>12.045735535473147</v>
      </c>
      <c r="D99" s="38">
        <v>119.44</v>
      </c>
    </row>
    <row r="100" spans="2:8" x14ac:dyDescent="0.2">
      <c r="B100" s="13">
        <v>1550</v>
      </c>
      <c r="C100" s="89">
        <f t="shared" si="21"/>
        <v>12.570164744988055</v>
      </c>
      <c r="D100" s="38">
        <v>124.64</v>
      </c>
    </row>
    <row r="101" spans="2:8" x14ac:dyDescent="0.2">
      <c r="B101" s="13">
        <v>1600</v>
      </c>
      <c r="C101" s="89">
        <f t="shared" si="21"/>
        <v>12.965503687545445</v>
      </c>
      <c r="D101" s="38">
        <v>128.56</v>
      </c>
    </row>
    <row r="102" spans="2:8" x14ac:dyDescent="0.2">
      <c r="B102" s="13">
        <v>1650</v>
      </c>
      <c r="C102" s="89">
        <f t="shared" si="21"/>
        <v>13.382021502025554</v>
      </c>
      <c r="D102" s="38">
        <v>132.69</v>
      </c>
    </row>
    <row r="103" spans="2:8" x14ac:dyDescent="0.2">
      <c r="B103" s="13">
        <v>1700</v>
      </c>
      <c r="C103" s="89">
        <f t="shared" si="21"/>
        <v>13.781394515425367</v>
      </c>
      <c r="D103" s="38">
        <v>136.65</v>
      </c>
    </row>
    <row r="104" spans="2:8" x14ac:dyDescent="0.2">
      <c r="B104" s="13">
        <v>1750</v>
      </c>
      <c r="C104" s="89">
        <f t="shared" si="21"/>
        <v>14.179759011114573</v>
      </c>
      <c r="D104" s="38">
        <v>140.6</v>
      </c>
    </row>
    <row r="105" spans="2:8" x14ac:dyDescent="0.2">
      <c r="B105" s="13">
        <v>1800</v>
      </c>
      <c r="C105" s="89">
        <f t="shared" si="21"/>
        <v>14.584174613067416</v>
      </c>
      <c r="D105" s="38">
        <v>144.61000000000001</v>
      </c>
    </row>
    <row r="106" spans="2:8" ht="13.5" thickBot="1" x14ac:dyDescent="0.25">
      <c r="B106" s="5">
        <v>1850</v>
      </c>
      <c r="C106" s="90">
        <f t="shared" si="21"/>
        <v>14.979513555624804</v>
      </c>
      <c r="D106" s="7">
        <v>148.53</v>
      </c>
    </row>
    <row r="109" spans="2:8" x14ac:dyDescent="0.2">
      <c r="C109" s="106" t="s">
        <v>6</v>
      </c>
      <c r="D109" s="106"/>
      <c r="E109" s="106"/>
      <c r="F109" s="106"/>
      <c r="G109" s="106"/>
    </row>
    <row r="110" spans="2:8" x14ac:dyDescent="0.2">
      <c r="C110" s="107" t="s">
        <v>7</v>
      </c>
      <c r="D110" s="107"/>
      <c r="E110" s="107"/>
      <c r="F110" s="107"/>
      <c r="G110" s="107"/>
      <c r="H110" s="107"/>
    </row>
  </sheetData>
  <mergeCells count="14">
    <mergeCell ref="C109:G109"/>
    <mergeCell ref="C110:H110"/>
    <mergeCell ref="B3:P3"/>
    <mergeCell ref="B28:P28"/>
    <mergeCell ref="C50:P50"/>
    <mergeCell ref="B48:P48"/>
    <mergeCell ref="C65:H65"/>
    <mergeCell ref="C45:H45"/>
    <mergeCell ref="S7:AA7"/>
    <mergeCell ref="S5:AA5"/>
    <mergeCell ref="C8:P8"/>
    <mergeCell ref="C30:P30"/>
    <mergeCell ref="C24:G24"/>
    <mergeCell ref="I24:N24"/>
  </mergeCells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Grafy</vt:lpstr>
      </vt:variant>
      <vt:variant>
        <vt:i4>4</vt:i4>
      </vt:variant>
    </vt:vector>
  </HeadingPairs>
  <TitlesOfParts>
    <vt:vector size="7" baseType="lpstr">
      <vt:lpstr>List1</vt:lpstr>
      <vt:lpstr>List2</vt:lpstr>
      <vt:lpstr>List3</vt:lpstr>
      <vt:lpstr>Graf3</vt:lpstr>
      <vt:lpstr>Graf1</vt:lpstr>
      <vt:lpstr>Graf2</vt:lpstr>
      <vt:lpstr>Graf2 (2)</vt:lpstr>
    </vt:vector>
  </TitlesOfParts>
  <Company>CTU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MS-BOSS</dc:creator>
  <cp:lastModifiedBy>MS-BOSS</cp:lastModifiedBy>
  <dcterms:created xsi:type="dcterms:W3CDTF">2017-05-19T23:21:33Z</dcterms:created>
  <dcterms:modified xsi:type="dcterms:W3CDTF">2017-05-25T07:14:39Z</dcterms:modified>
</cp:coreProperties>
</file>