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  <sheet state="visible" name="Costos Fases" sheetId="2" r:id="rId5"/>
  </sheets>
  <definedNames/>
  <calcPr/>
  <extLst>
    <ext uri="GoogleSheetsCustomDataVersion2">
      <go:sheetsCustomData xmlns:go="http://customooxmlschemas.google.com/" r:id="rId6" roundtripDataChecksum="01X8W88Z5MXLYeuH/K3pGHe8z0kEshr/bpjetIJEKko="/>
    </ext>
  </extLst>
</workbook>
</file>

<file path=xl/sharedStrings.xml><?xml version="1.0" encoding="utf-8"?>
<sst xmlns="http://schemas.openxmlformats.org/spreadsheetml/2006/main" count="214" uniqueCount="80">
  <si>
    <t>Matriz Estructura de descomposición de tareas EDT</t>
  </si>
  <si>
    <t>POR DEFINIR!!!</t>
  </si>
  <si>
    <t>Etapas</t>
  </si>
  <si>
    <t>DIAS</t>
  </si>
  <si>
    <t>HORAS POR ACTIVIDAD O ENTREGABLE</t>
  </si>
  <si>
    <t>DICCIONARIO EDT</t>
  </si>
  <si>
    <t>Fase de Planificación</t>
  </si>
  <si>
    <t>Jefe de Proyecto</t>
  </si>
  <si>
    <t>Analista Programador</t>
  </si>
  <si>
    <t>DBA</t>
  </si>
  <si>
    <t>QA</t>
  </si>
  <si>
    <t>Diseñador</t>
  </si>
  <si>
    <t>ROL ACTOR</t>
  </si>
  <si>
    <t>NOMBRE ACTOR</t>
  </si>
  <si>
    <t>Acta de Constitución de proyecto</t>
  </si>
  <si>
    <t>Cristopher Sánchez</t>
  </si>
  <si>
    <t>Aprobación del Acta</t>
  </si>
  <si>
    <t>Rodrigo Muñoz, Cristopher Sánchez</t>
  </si>
  <si>
    <t>Definición de requerimientos Generales</t>
  </si>
  <si>
    <t>Organización del equipo</t>
  </si>
  <si>
    <t>Gerardo Hernandez</t>
  </si>
  <si>
    <t>EDT</t>
  </si>
  <si>
    <t>ERS</t>
  </si>
  <si>
    <t>Fase de Análisis y diseño</t>
  </si>
  <si>
    <t>Planilla de Requerimientos</t>
  </si>
  <si>
    <t>Documento de arquitectura SW</t>
  </si>
  <si>
    <t>Documento de casos de uso</t>
  </si>
  <si>
    <t>Mockups  del sistema</t>
  </si>
  <si>
    <t>Fase de Desarrollo</t>
  </si>
  <si>
    <t>Configuración del entorno</t>
  </si>
  <si>
    <t>Desarrollo Backend</t>
  </si>
  <si>
    <t>Desarrollo Frontend</t>
  </si>
  <si>
    <t>Diseño técnico detallado</t>
  </si>
  <si>
    <t>Documentación Técnica</t>
  </si>
  <si>
    <t>Integración con Base de Datos</t>
  </si>
  <si>
    <t>Pruebas Unitarias de Desarrollo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</si>
  <si>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</si>
  <si>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</si>
  <si>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</si>
  <si>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</si>
  <si>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</si>
  <si>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</si>
  <si>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</si>
  <si>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</si>
  <si>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</si>
  <si>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SIGLA</t>
  </si>
  <si>
    <t>ROL</t>
  </si>
  <si>
    <t>NOMBRE</t>
  </si>
  <si>
    <t>VALOR HORA HH</t>
  </si>
  <si>
    <t>HORAS</t>
  </si>
  <si>
    <t>FASE PLANIFICACION</t>
  </si>
  <si>
    <t>COSTO POR HORA</t>
  </si>
  <si>
    <t>JP</t>
  </si>
  <si>
    <t>COSTO x HORA</t>
  </si>
  <si>
    <t>Sueldo mes</t>
  </si>
  <si>
    <t>AP</t>
  </si>
  <si>
    <t>Desarrollador BD</t>
  </si>
  <si>
    <t>Calidad Y Testing</t>
  </si>
  <si>
    <t>Administrador BD</t>
  </si>
  <si>
    <t>DI</t>
  </si>
  <si>
    <t>TOTAL FASE PLANIFICACION</t>
  </si>
  <si>
    <t xml:space="preserve">VALOR HORA HH </t>
  </si>
  <si>
    <t>FASE DISEÑO</t>
  </si>
  <si>
    <t>COSTO HH POR ROL</t>
  </si>
  <si>
    <t>TOTAL FASE DISEÑO</t>
  </si>
  <si>
    <t>TOTAL HH</t>
  </si>
  <si>
    <t>FASE DESARROLLO</t>
  </si>
  <si>
    <t>COSTO POR FASE</t>
  </si>
  <si>
    <t>Fase de Análisis y Diseño</t>
  </si>
  <si>
    <t>Fase de QA</t>
  </si>
  <si>
    <t>Fase de Implementación y Cierre</t>
  </si>
  <si>
    <t xml:space="preserve">TOTAL FASE DESARROLLO   </t>
  </si>
  <si>
    <t>TOTAL HH FASES</t>
  </si>
  <si>
    <t>FASE PRUEBAS QA</t>
  </si>
  <si>
    <t xml:space="preserve">Margen </t>
  </si>
  <si>
    <t>UTILIDAD</t>
  </si>
  <si>
    <t>PRECIO FINAL</t>
  </si>
  <si>
    <t>TOTAL FASE PRUEBAS QA</t>
  </si>
  <si>
    <t>FASE IMPLEMENTACION Y CIERRE</t>
  </si>
  <si>
    <t>TOTAL FASE IMPLEMENTACION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</si>
</sst>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[$$]#,##0"/>
    <numFmt numFmtId="166" formatCode="0_ ;\-0\ "/>
    <numFmt numFmtId="167" formatCode="_ &quot;$&quot;* #,##0_ ;_ &quot;$&quot;* \-#,##0_ ;_ &quot;$&quot;* &quot;-&quot;_ ;_ @_ "/>
  </numFmts>
  <fonts count="8">
    <font>
      <sz val="11.0"/>
      <color theme="1"/>
      <name val="Calibri"/>
      <scheme val="minor"/>
    </font>
    <font>
      <sz val="14.0"/>
      <color theme="1"/>
      <name val="Calibri"/>
    </font>
    <font/>
    <font>
      <sz val="15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readingOrder="0"/>
    </xf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4" fontId="4" numFmtId="0" xfId="0" applyBorder="1" applyFill="1" applyFont="1"/>
    <xf borderId="4" fillId="4" fontId="4" numFmtId="0" xfId="0" applyAlignment="1" applyBorder="1" applyFont="1">
      <alignment horizontal="center" shrinkToFit="0" wrapText="1"/>
    </xf>
    <xf borderId="4" fillId="4" fontId="4" numFmtId="0" xfId="0" applyAlignment="1" applyBorder="1" applyFont="1">
      <alignment horizontal="center"/>
    </xf>
    <xf borderId="4" fillId="5" fontId="5" numFmtId="0" xfId="0" applyBorder="1" applyFill="1" applyFont="1"/>
    <xf borderId="4" fillId="6" fontId="5" numFmtId="0" xfId="0" applyAlignment="1" applyBorder="1" applyFill="1" applyFont="1">
      <alignment horizontal="right" readingOrder="0" shrinkToFit="0" vertical="bottom" wrapText="0"/>
    </xf>
    <xf borderId="4" fillId="7" fontId="5" numFmtId="164" xfId="0" applyAlignment="1" applyBorder="1" applyFill="1" applyFont="1" applyNumberFormat="1">
      <alignment horizontal="right" readingOrder="0" shrinkToFit="0" vertical="bottom" wrapText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5" fontId="5" numFmtId="0" xfId="0" applyAlignment="1" applyBorder="1" applyFont="1">
      <alignment readingOrder="0"/>
    </xf>
    <xf borderId="4" fillId="5" fontId="4" numFmtId="0" xfId="0" applyAlignment="1" applyBorder="1" applyFont="1">
      <alignment readingOrder="0"/>
    </xf>
    <xf borderId="4" fillId="7" fontId="5" numFmtId="0" xfId="0" applyAlignment="1" applyBorder="1" applyFont="1">
      <alignment horizontal="right" readingOrder="0" shrinkToFit="0" vertical="bottom" wrapText="0"/>
    </xf>
    <xf borderId="5" fillId="5" fontId="4" numFmtId="0" xfId="0" applyBorder="1" applyFont="1"/>
    <xf borderId="4" fillId="5" fontId="4" numFmtId="0" xfId="0" applyBorder="1" applyFont="1"/>
    <xf borderId="4" fillId="5" fontId="4" numFmtId="0" xfId="0" applyAlignment="1" applyBorder="1" applyFont="1">
      <alignment horizontal="center" shrinkToFit="0" wrapText="1"/>
    </xf>
    <xf borderId="4" fillId="6" fontId="6" numFmtId="0" xfId="0" applyAlignment="1" applyBorder="1" applyFont="1">
      <alignment readingOrder="0"/>
    </xf>
    <xf borderId="4" fillId="7" fontId="6" numFmtId="0" xfId="0" applyAlignment="1" applyBorder="1" applyFont="1">
      <alignment readingOrder="0"/>
    </xf>
    <xf borderId="4" fillId="7" fontId="4" numFmtId="0" xfId="0" applyAlignment="1" applyBorder="1" applyFont="1">
      <alignment horizontal="center" readingOrder="0"/>
    </xf>
    <xf borderId="4" fillId="7" fontId="4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left" shrinkToFit="0" vertical="top" wrapText="1"/>
    </xf>
    <xf borderId="8" fillId="5" fontId="5" numFmtId="0" xfId="0" applyAlignment="1" applyBorder="1" applyFont="1">
      <alignment horizontal="left"/>
    </xf>
    <xf borderId="4" fillId="6" fontId="4" numFmtId="0" xfId="0" applyAlignment="1" applyBorder="1" applyFont="1">
      <alignment readingOrder="0"/>
    </xf>
    <xf borderId="4" fillId="7" fontId="5" numFmtId="0" xfId="0" applyAlignment="1" applyBorder="1" applyFont="1">
      <alignment horizontal="right" readingOrder="0" shrinkToFit="0" vertical="bottom" wrapText="0"/>
    </xf>
    <xf borderId="0" fillId="0" fontId="6" numFmtId="0" xfId="0" applyFont="1"/>
    <xf borderId="9" fillId="4" fontId="4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4" fillId="7" fontId="6" numFmtId="165" xfId="0" applyAlignment="1" applyBorder="1" applyFont="1" applyNumberFormat="1">
      <alignment readingOrder="0"/>
    </xf>
    <xf borderId="4" fillId="7" fontId="4" numFmtId="166" xfId="0" applyBorder="1" applyFont="1" applyNumberFormat="1"/>
    <xf borderId="4" fillId="7" fontId="4" numFmtId="167" xfId="0" applyBorder="1" applyFont="1" applyNumberFormat="1"/>
    <xf borderId="5" fillId="8" fontId="4" numFmtId="0" xfId="0" applyAlignment="1" applyBorder="1" applyFill="1" applyFont="1">
      <alignment horizontal="center"/>
    </xf>
    <xf borderId="4" fillId="8" fontId="4" numFmtId="167" xfId="0" applyBorder="1" applyFont="1" applyNumberFormat="1"/>
    <xf borderId="0" fillId="7" fontId="6" numFmtId="165" xfId="0" applyAlignment="1" applyFont="1" applyNumberFormat="1">
      <alignment readingOrder="0"/>
    </xf>
    <xf borderId="4" fillId="8" fontId="7" numFmtId="0" xfId="0" applyBorder="1" applyFont="1"/>
    <xf borderId="4" fillId="8" fontId="7" numFmtId="167" xfId="0" applyBorder="1" applyFont="1" applyNumberFormat="1"/>
    <xf borderId="4" fillId="7" fontId="4" numFmtId="165" xfId="0" applyAlignment="1" applyBorder="1" applyFont="1" applyNumberFormat="1">
      <alignment readingOrder="0"/>
    </xf>
    <xf borderId="5" fillId="8" fontId="4" numFmtId="0" xfId="0" applyAlignment="1" applyBorder="1" applyFont="1">
      <alignment horizontal="center" readingOrder="0"/>
    </xf>
    <xf borderId="4" fillId="8" fontId="4" numFmtId="9" xfId="0" applyBorder="1" applyFont="1" applyNumberFormat="1"/>
    <xf borderId="4" fillId="8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49.43"/>
    <col customWidth="1" min="2" max="2" width="7.43"/>
    <col customWidth="1" min="3" max="3" width="10.71"/>
    <col customWidth="1" min="4" max="4" width="12.86"/>
    <col customWidth="1" min="5" max="5" width="9.14"/>
    <col customWidth="1" min="6" max="6" width="8.14"/>
    <col customWidth="1" min="7" max="7" width="12.0"/>
    <col customWidth="1" min="8" max="8" width="5.0"/>
    <col customWidth="1" min="9" max="9" width="23.29"/>
    <col customWidth="1" min="10" max="10" width="44.43"/>
    <col customWidth="1" min="11" max="26" width="10.71"/>
  </cols>
  <sheetData>
    <row r="1" ht="14.25" customHeight="1"/>
    <row r="2" ht="14.25" customHeight="1">
      <c r="A2" s="1" t="s">
        <v>0</v>
      </c>
      <c r="B2" s="2"/>
      <c r="C2" s="2"/>
      <c r="D2" s="3"/>
    </row>
    <row r="3" ht="14.25" customHeight="1">
      <c r="I3" s="4" t="s">
        <v>1</v>
      </c>
    </row>
    <row r="4" ht="14.25" customHeight="1">
      <c r="A4" s="5" t="s">
        <v>2</v>
      </c>
      <c r="B4" s="6" t="s">
        <v>3</v>
      </c>
      <c r="C4" s="7" t="s">
        <v>4</v>
      </c>
      <c r="D4" s="8"/>
      <c r="E4" s="8"/>
      <c r="F4" s="8"/>
      <c r="G4" s="9"/>
      <c r="I4" s="7" t="s">
        <v>5</v>
      </c>
      <c r="J4" s="9"/>
    </row>
    <row r="5" ht="14.25" customHeight="1">
      <c r="A5" s="10" t="s">
        <v>6</v>
      </c>
      <c r="B5" s="10"/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I5" s="12" t="s">
        <v>12</v>
      </c>
      <c r="J5" s="12" t="s">
        <v>13</v>
      </c>
    </row>
    <row r="6" ht="14.25" customHeight="1" outlineLevel="1">
      <c r="A6" s="13" t="s">
        <v>14</v>
      </c>
      <c r="B6" s="14">
        <v>3.0</v>
      </c>
      <c r="C6" s="15">
        <v>14.4</v>
      </c>
      <c r="D6" s="15">
        <v>4.8</v>
      </c>
      <c r="E6" s="15">
        <v>2.4</v>
      </c>
      <c r="F6" s="15">
        <v>1.2</v>
      </c>
      <c r="G6" s="15">
        <v>1.2</v>
      </c>
      <c r="I6" s="5" t="s">
        <v>7</v>
      </c>
      <c r="J6" s="16" t="s">
        <v>15</v>
      </c>
    </row>
    <row r="7" ht="14.25" customHeight="1" outlineLevel="1">
      <c r="A7" s="13" t="s">
        <v>16</v>
      </c>
      <c r="B7" s="14">
        <v>5.0</v>
      </c>
      <c r="C7" s="15">
        <v>16.0</v>
      </c>
      <c r="D7" s="15">
        <v>8.0</v>
      </c>
      <c r="E7" s="15">
        <v>8.0</v>
      </c>
      <c r="F7" s="15">
        <v>4.0</v>
      </c>
      <c r="G7" s="15">
        <v>4.0</v>
      </c>
      <c r="I7" s="5" t="s">
        <v>8</v>
      </c>
      <c r="J7" s="17" t="s">
        <v>17</v>
      </c>
    </row>
    <row r="8" ht="14.25" customHeight="1" outlineLevel="1">
      <c r="A8" s="13" t="s">
        <v>18</v>
      </c>
      <c r="B8" s="14">
        <v>5.0</v>
      </c>
      <c r="C8" s="15">
        <v>10.0</v>
      </c>
      <c r="D8" s="15">
        <v>20.0</v>
      </c>
      <c r="E8" s="15">
        <v>2.0</v>
      </c>
      <c r="F8" s="15">
        <v>4.0</v>
      </c>
      <c r="G8" s="15">
        <v>4.0</v>
      </c>
      <c r="I8" s="5" t="s">
        <v>9</v>
      </c>
      <c r="J8" s="17" t="s">
        <v>17</v>
      </c>
    </row>
    <row r="9" ht="14.25" customHeight="1" outlineLevel="1">
      <c r="A9" s="13" t="s">
        <v>19</v>
      </c>
      <c r="B9" s="14">
        <v>2.0</v>
      </c>
      <c r="C9" s="15">
        <v>11.2</v>
      </c>
      <c r="D9" s="15">
        <v>1.6</v>
      </c>
      <c r="E9" s="15">
        <v>0.8</v>
      </c>
      <c r="F9" s="15">
        <v>1.6</v>
      </c>
      <c r="G9" s="15">
        <v>0.8</v>
      </c>
      <c r="I9" s="5" t="s">
        <v>10</v>
      </c>
      <c r="J9" s="16" t="s">
        <v>20</v>
      </c>
    </row>
    <row r="10" ht="14.25" customHeight="1" outlineLevel="1">
      <c r="A10" s="18" t="s">
        <v>21</v>
      </c>
      <c r="B10" s="14">
        <v>4.0</v>
      </c>
      <c r="C10" s="15">
        <v>9.6</v>
      </c>
      <c r="D10" s="15">
        <v>16.0</v>
      </c>
      <c r="E10" s="15">
        <v>1.6</v>
      </c>
      <c r="F10" s="15">
        <v>1.6</v>
      </c>
      <c r="G10" s="15">
        <v>3.2</v>
      </c>
      <c r="I10" s="5" t="s">
        <v>11</v>
      </c>
      <c r="J10" s="16" t="s">
        <v>20</v>
      </c>
    </row>
    <row r="11" ht="14.25" customHeight="1">
      <c r="A11" s="19" t="s">
        <v>22</v>
      </c>
      <c r="B11" s="14">
        <v>3.0</v>
      </c>
      <c r="C11" s="20">
        <v>12.0</v>
      </c>
      <c r="D11" s="20">
        <v>4.8</v>
      </c>
      <c r="E11" s="20">
        <v>2.4</v>
      </c>
      <c r="F11" s="20">
        <v>2.4</v>
      </c>
      <c r="G11" s="20">
        <v>2.4</v>
      </c>
    </row>
    <row r="12" ht="14.25" customHeight="1">
      <c r="A12" s="21"/>
      <c r="B12" s="22"/>
      <c r="C12" s="23"/>
      <c r="D12" s="23"/>
      <c r="E12" s="23"/>
      <c r="F12" s="23"/>
      <c r="G12" s="23"/>
    </row>
    <row r="13" ht="14.25" customHeight="1">
      <c r="A13" s="10" t="s">
        <v>23</v>
      </c>
      <c r="B13" s="10"/>
      <c r="C13" s="11" t="s">
        <v>7</v>
      </c>
      <c r="D13" s="11" t="s">
        <v>8</v>
      </c>
      <c r="E13" s="11" t="s">
        <v>9</v>
      </c>
      <c r="F13" s="11" t="s">
        <v>10</v>
      </c>
      <c r="G13" s="11" t="s">
        <v>11</v>
      </c>
    </row>
    <row r="14" ht="14.25" customHeight="1" outlineLevel="1">
      <c r="A14" s="18" t="s">
        <v>24</v>
      </c>
      <c r="B14" s="24">
        <v>12.0</v>
      </c>
      <c r="C14" s="25">
        <v>3.0</v>
      </c>
      <c r="D14" s="26">
        <v>5.0</v>
      </c>
      <c r="E14" s="26">
        <v>2.0</v>
      </c>
      <c r="F14" s="26">
        <v>2.0</v>
      </c>
      <c r="G14" s="26">
        <v>0.0</v>
      </c>
    </row>
    <row r="15" ht="14.25" customHeight="1" outlineLevel="1">
      <c r="A15" s="13" t="s">
        <v>25</v>
      </c>
      <c r="B15" s="24">
        <v>10.0</v>
      </c>
      <c r="C15" s="27">
        <v>4.0</v>
      </c>
      <c r="D15" s="26">
        <v>3.0</v>
      </c>
      <c r="E15" s="26">
        <v>3.0</v>
      </c>
      <c r="F15" s="26">
        <v>0.0</v>
      </c>
      <c r="G15" s="26">
        <v>0.0</v>
      </c>
    </row>
    <row r="16" ht="14.25" customHeight="1" outlineLevel="1">
      <c r="A16" s="13" t="s">
        <v>26</v>
      </c>
      <c r="B16" s="24">
        <v>12.0</v>
      </c>
      <c r="C16" s="27">
        <v>2.0</v>
      </c>
      <c r="D16" s="26">
        <v>6.0</v>
      </c>
      <c r="E16" s="26">
        <v>1.0</v>
      </c>
      <c r="F16" s="26">
        <v>3.0</v>
      </c>
      <c r="G16" s="26">
        <v>0.0</v>
      </c>
    </row>
    <row r="17" ht="14.25" customHeight="1" outlineLevel="1">
      <c r="A17" s="28" t="s">
        <v>27</v>
      </c>
      <c r="B17" s="24">
        <v>10.0</v>
      </c>
      <c r="C17" s="27">
        <v>1.0</v>
      </c>
      <c r="D17" s="26">
        <v>2.0</v>
      </c>
      <c r="E17" s="26">
        <v>0.0</v>
      </c>
      <c r="F17" s="26">
        <v>1.0</v>
      </c>
      <c r="G17" s="26">
        <v>6.0</v>
      </c>
    </row>
    <row r="18" ht="14.25" customHeight="1" outlineLevel="1">
      <c r="A18" s="5"/>
      <c r="B18" s="5"/>
      <c r="C18" s="6"/>
      <c r="D18" s="6"/>
      <c r="E18" s="6"/>
      <c r="F18" s="6"/>
      <c r="G18" s="6"/>
    </row>
    <row r="19" ht="14.25" customHeight="1">
      <c r="A19" s="10" t="s">
        <v>28</v>
      </c>
      <c r="B19" s="10"/>
      <c r="C19" s="11" t="s">
        <v>7</v>
      </c>
      <c r="D19" s="11" t="s">
        <v>8</v>
      </c>
      <c r="E19" s="11" t="s">
        <v>9</v>
      </c>
      <c r="F19" s="11" t="s">
        <v>10</v>
      </c>
      <c r="G19" s="11" t="s">
        <v>11</v>
      </c>
    </row>
    <row r="20" ht="18.0" customHeight="1" outlineLevel="1">
      <c r="A20" s="29" t="s">
        <v>29</v>
      </c>
      <c r="B20" s="14">
        <v>3.0</v>
      </c>
      <c r="C20" s="20">
        <v>2.4</v>
      </c>
      <c r="D20" s="20">
        <v>12.0</v>
      </c>
      <c r="E20" s="20">
        <v>7.2</v>
      </c>
      <c r="F20" s="20">
        <v>0.0</v>
      </c>
      <c r="G20" s="20">
        <v>2.4</v>
      </c>
    </row>
    <row r="21" ht="18.0" customHeight="1" outlineLevel="1">
      <c r="A21" s="29" t="s">
        <v>30</v>
      </c>
      <c r="B21" s="14">
        <v>10.0</v>
      </c>
      <c r="C21" s="20">
        <v>8.0</v>
      </c>
      <c r="D21" s="20">
        <v>56.0</v>
      </c>
      <c r="E21" s="20">
        <v>8.0</v>
      </c>
      <c r="F21" s="20">
        <v>0.0</v>
      </c>
      <c r="G21" s="20">
        <v>8.0</v>
      </c>
    </row>
    <row r="22" ht="18.0" customHeight="1" outlineLevel="1">
      <c r="A22" s="29" t="s">
        <v>31</v>
      </c>
      <c r="B22" s="14">
        <v>10.0</v>
      </c>
      <c r="C22" s="20">
        <v>8.0</v>
      </c>
      <c r="D22" s="20">
        <v>48.0</v>
      </c>
      <c r="E22" s="20">
        <v>0.0</v>
      </c>
      <c r="F22" s="20">
        <v>0.0</v>
      </c>
      <c r="G22" s="20">
        <v>24.0</v>
      </c>
    </row>
    <row r="23" ht="18.0" customHeight="1" outlineLevel="1">
      <c r="A23" s="29" t="s">
        <v>32</v>
      </c>
      <c r="B23" s="14">
        <v>5.0</v>
      </c>
      <c r="C23" s="20">
        <v>8.0</v>
      </c>
      <c r="D23" s="20">
        <v>16.0</v>
      </c>
      <c r="E23" s="20">
        <v>4.0</v>
      </c>
      <c r="F23" s="20">
        <v>2.0</v>
      </c>
      <c r="G23" s="20">
        <v>10.0</v>
      </c>
    </row>
    <row r="24" ht="18.0" customHeight="1" outlineLevel="1">
      <c r="A24" s="29" t="s">
        <v>33</v>
      </c>
      <c r="B24" s="14">
        <v>2.0</v>
      </c>
      <c r="C24" s="20">
        <v>4.8</v>
      </c>
      <c r="D24" s="20">
        <v>3.2</v>
      </c>
      <c r="E24" s="20">
        <v>3.2</v>
      </c>
      <c r="F24" s="20">
        <v>1.6</v>
      </c>
      <c r="G24" s="20">
        <v>3.2</v>
      </c>
    </row>
    <row r="25" ht="18.0" customHeight="1" outlineLevel="1">
      <c r="A25" s="29" t="s">
        <v>34</v>
      </c>
      <c r="B25" s="14">
        <v>5.0</v>
      </c>
      <c r="C25" s="20">
        <v>6.0</v>
      </c>
      <c r="D25" s="20">
        <v>16.0</v>
      </c>
      <c r="E25" s="20">
        <v>16.0</v>
      </c>
      <c r="F25" s="20">
        <v>2.0</v>
      </c>
      <c r="G25" s="20">
        <v>0.0</v>
      </c>
    </row>
    <row r="26" ht="18.0" customHeight="1" outlineLevel="1">
      <c r="A26" s="29" t="s">
        <v>35</v>
      </c>
      <c r="B26" s="14">
        <v>5.0</v>
      </c>
      <c r="C26" s="20">
        <v>4.0</v>
      </c>
      <c r="D26" s="20">
        <v>16.0</v>
      </c>
      <c r="E26" s="20">
        <v>4.0</v>
      </c>
      <c r="F26" s="20">
        <v>16.0</v>
      </c>
      <c r="G26" s="20">
        <v>0.0</v>
      </c>
    </row>
    <row r="27" ht="18.0" customHeight="1" outlineLevel="1">
      <c r="A27" s="30"/>
      <c r="B27" s="5"/>
      <c r="C27" s="6"/>
      <c r="D27" s="6"/>
      <c r="E27" s="6"/>
      <c r="F27" s="6"/>
      <c r="G27" s="6"/>
    </row>
    <row r="28" ht="18.0" customHeight="1" outlineLevel="1">
      <c r="A28" s="30"/>
      <c r="B28" s="5"/>
      <c r="C28" s="6"/>
      <c r="D28" s="6"/>
      <c r="E28" s="6"/>
      <c r="F28" s="6"/>
      <c r="G28" s="6"/>
    </row>
    <row r="29" ht="18.0" customHeight="1" outlineLevel="1">
      <c r="A29" s="30"/>
      <c r="B29" s="5"/>
      <c r="C29" s="6"/>
      <c r="D29" s="6"/>
      <c r="E29" s="6"/>
      <c r="F29" s="6"/>
      <c r="G29" s="6"/>
    </row>
    <row r="30" ht="14.25" customHeight="1">
      <c r="A30" s="10" t="s">
        <v>36</v>
      </c>
      <c r="B30" s="10"/>
      <c r="C30" s="11" t="s">
        <v>7</v>
      </c>
      <c r="D30" s="11" t="s">
        <v>8</v>
      </c>
      <c r="E30" s="11" t="s">
        <v>9</v>
      </c>
      <c r="F30" s="11" t="s">
        <v>10</v>
      </c>
      <c r="G30" s="11" t="s">
        <v>11</v>
      </c>
    </row>
    <row r="31" ht="14.25" customHeight="1">
      <c r="A31" s="31" t="s">
        <v>37</v>
      </c>
      <c r="B31" s="32">
        <v>11.0</v>
      </c>
      <c r="C31" s="33">
        <v>16.0</v>
      </c>
      <c r="D31" s="33">
        <v>32.0</v>
      </c>
      <c r="E31" s="33">
        <v>24.0</v>
      </c>
      <c r="F31" s="33">
        <v>16.0</v>
      </c>
      <c r="G31" s="33">
        <v>0.0</v>
      </c>
    </row>
    <row r="32" ht="14.25" customHeight="1" outlineLevel="1">
      <c r="A32" s="31" t="s">
        <v>38</v>
      </c>
      <c r="B32" s="32">
        <v>17.0</v>
      </c>
      <c r="C32" s="33">
        <v>16.0</v>
      </c>
      <c r="D32" s="33">
        <v>32.0</v>
      </c>
      <c r="E32" s="33">
        <v>16.0</v>
      </c>
      <c r="F32" s="33">
        <v>64.0</v>
      </c>
      <c r="G32" s="33">
        <v>8.0</v>
      </c>
    </row>
    <row r="33" ht="14.25" customHeight="1" outlineLevel="1">
      <c r="A33" s="31" t="s">
        <v>39</v>
      </c>
      <c r="B33" s="32">
        <v>12.0</v>
      </c>
      <c r="C33" s="33">
        <v>16.0</v>
      </c>
      <c r="D33" s="33">
        <v>16.0</v>
      </c>
      <c r="E33" s="33">
        <v>8.0</v>
      </c>
      <c r="F33" s="33">
        <v>40.0</v>
      </c>
      <c r="G33" s="33">
        <v>16.0</v>
      </c>
    </row>
    <row r="34" ht="14.25" customHeight="1" outlineLevel="1">
      <c r="A34" s="5"/>
      <c r="B34" s="5"/>
      <c r="C34" s="5"/>
      <c r="D34" s="5"/>
      <c r="E34" s="5"/>
      <c r="F34" s="5"/>
      <c r="G34" s="5"/>
    </row>
    <row r="35" ht="14.25" customHeight="1" outlineLevel="1">
      <c r="A35" s="10" t="s">
        <v>40</v>
      </c>
      <c r="B35" s="10"/>
      <c r="C35" s="11" t="s">
        <v>7</v>
      </c>
      <c r="D35" s="11" t="s">
        <v>8</v>
      </c>
      <c r="E35" s="11" t="s">
        <v>9</v>
      </c>
      <c r="F35" s="11" t="s">
        <v>10</v>
      </c>
      <c r="G35" s="11" t="s">
        <v>11</v>
      </c>
    </row>
    <row r="36" ht="14.25" customHeight="1">
      <c r="A36" s="31" t="s">
        <v>41</v>
      </c>
      <c r="B36" s="32">
        <v>9.0</v>
      </c>
      <c r="C36" s="33">
        <v>16.0</v>
      </c>
      <c r="D36" s="33">
        <v>24.0</v>
      </c>
      <c r="E36" s="33">
        <v>24.0</v>
      </c>
      <c r="F36" s="33">
        <v>8.0</v>
      </c>
      <c r="G36" s="33">
        <v>0.0</v>
      </c>
    </row>
    <row r="37" ht="14.25" customHeight="1" outlineLevel="1">
      <c r="A37" s="31" t="s">
        <v>42</v>
      </c>
      <c r="B37" s="32">
        <v>5.0</v>
      </c>
      <c r="C37" s="33">
        <v>16.0</v>
      </c>
      <c r="D37" s="33">
        <v>8.0</v>
      </c>
      <c r="E37" s="33">
        <v>0.0</v>
      </c>
      <c r="F37" s="33">
        <v>8.0</v>
      </c>
      <c r="G37" s="33">
        <v>8.0</v>
      </c>
    </row>
    <row r="38" ht="14.25" customHeight="1" outlineLevel="1">
      <c r="A38" s="31" t="s">
        <v>43</v>
      </c>
      <c r="B38" s="32">
        <v>4.0</v>
      </c>
      <c r="C38" s="33">
        <v>8.0</v>
      </c>
      <c r="D38" s="33">
        <v>0.0</v>
      </c>
      <c r="E38" s="33">
        <v>0.0</v>
      </c>
      <c r="F38" s="33">
        <v>8.0</v>
      </c>
      <c r="G38" s="33">
        <v>16.0</v>
      </c>
    </row>
    <row r="39" ht="14.25" customHeight="1" outlineLevel="1">
      <c r="A39" s="31" t="s">
        <v>44</v>
      </c>
      <c r="B39" s="32">
        <v>1.0</v>
      </c>
      <c r="C39" s="33">
        <v>8.0</v>
      </c>
      <c r="D39" s="33">
        <v>0.0</v>
      </c>
      <c r="E39" s="33">
        <v>0.0</v>
      </c>
      <c r="F39" s="33">
        <v>0.0</v>
      </c>
      <c r="G39" s="33">
        <v>0.0</v>
      </c>
    </row>
    <row r="40" ht="14.25" customHeight="1">
      <c r="B40" s="34">
        <f>SUM(B6:B39)</f>
        <v>165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mergeCells count="4">
    <mergeCell ref="A2:D2"/>
    <mergeCell ref="C4:G4"/>
    <mergeCell ref="I4:J4"/>
    <mergeCell ref="I19:J1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1.0"/>
    <col customWidth="1" min="3" max="3" width="40.43"/>
    <col customWidth="1" min="4" max="4" width="10.71"/>
    <col customWidth="1" min="5" max="5" width="7.43"/>
    <col customWidth="1" min="6" max="6" width="23.71"/>
    <col customWidth="1" min="7" max="7" width="4.86"/>
    <col customWidth="1" min="8" max="8" width="23.43"/>
    <col customWidth="1" min="9" max="9" width="31.14"/>
    <col customWidth="1" min="10" max="10" width="16.0"/>
    <col customWidth="1" min="11" max="11" width="15.29"/>
    <col customWidth="1" min="12" max="26" width="10.71"/>
  </cols>
  <sheetData>
    <row r="1" ht="14.25" customHeight="1"/>
    <row r="2" ht="14.25" customHeight="1">
      <c r="A2" s="12" t="s">
        <v>45</v>
      </c>
      <c r="B2" s="12" t="s">
        <v>46</v>
      </c>
      <c r="C2" s="12" t="s">
        <v>47</v>
      </c>
      <c r="D2" s="11" t="s">
        <v>48</v>
      </c>
      <c r="E2" s="12" t="s">
        <v>49</v>
      </c>
      <c r="F2" s="12" t="s">
        <v>50</v>
      </c>
      <c r="H2" s="35" t="s">
        <v>51</v>
      </c>
      <c r="I2" s="36"/>
      <c r="J2" s="36"/>
      <c r="K2" s="37"/>
    </row>
    <row r="3" ht="14.25" customHeight="1">
      <c r="A3" s="5" t="s">
        <v>52</v>
      </c>
      <c r="B3" s="5" t="s">
        <v>7</v>
      </c>
      <c r="C3" s="16" t="s">
        <v>15</v>
      </c>
      <c r="D3" s="38">
        <v>69350.0</v>
      </c>
      <c r="E3" s="39">
        <f>SUM(EDT!C6:C11)</f>
        <v>73.2</v>
      </c>
      <c r="F3" s="40">
        <f t="shared" ref="F3:F7" si="1">D3*E3</f>
        <v>5076420</v>
      </c>
      <c r="H3" s="12" t="s">
        <v>46</v>
      </c>
      <c r="I3" s="12" t="s">
        <v>47</v>
      </c>
      <c r="J3" s="12" t="s">
        <v>53</v>
      </c>
      <c r="K3" s="12" t="s">
        <v>54</v>
      </c>
    </row>
    <row r="4" ht="14.25" customHeight="1">
      <c r="A4" s="5" t="s">
        <v>55</v>
      </c>
      <c r="B4" s="5" t="s">
        <v>8</v>
      </c>
      <c r="C4" s="17" t="s">
        <v>17</v>
      </c>
      <c r="D4" s="38">
        <v>52250.0</v>
      </c>
      <c r="E4" s="39">
        <f>SUM(EDT!D6:D11)</f>
        <v>55.2</v>
      </c>
      <c r="F4" s="40">
        <f t="shared" si="1"/>
        <v>2884200</v>
      </c>
      <c r="H4" s="5" t="s">
        <v>7</v>
      </c>
      <c r="I4" s="16" t="s">
        <v>15</v>
      </c>
      <c r="J4" s="5"/>
      <c r="K4" s="5"/>
    </row>
    <row r="5" ht="14.25" customHeight="1">
      <c r="A5" s="5" t="s">
        <v>9</v>
      </c>
      <c r="B5" s="5" t="s">
        <v>56</v>
      </c>
      <c r="C5" s="17" t="s">
        <v>17</v>
      </c>
      <c r="D5" s="38">
        <v>16150.0</v>
      </c>
      <c r="E5" s="39">
        <f>SUM(EDT!E6:E11)</f>
        <v>17.2</v>
      </c>
      <c r="F5" s="40">
        <f t="shared" si="1"/>
        <v>277780</v>
      </c>
      <c r="H5" s="5" t="s">
        <v>8</v>
      </c>
      <c r="I5" s="17" t="s">
        <v>17</v>
      </c>
      <c r="J5" s="5"/>
      <c r="K5" s="5"/>
    </row>
    <row r="6" ht="14.25" customHeight="1">
      <c r="A6" s="5" t="s">
        <v>10</v>
      </c>
      <c r="B6" s="5" t="s">
        <v>57</v>
      </c>
      <c r="C6" s="16" t="s">
        <v>20</v>
      </c>
      <c r="D6" s="38">
        <v>14250.0</v>
      </c>
      <c r="E6" s="39">
        <f>SUM(EDT!F6:F11)</f>
        <v>14.8</v>
      </c>
      <c r="F6" s="40">
        <f t="shared" si="1"/>
        <v>210900</v>
      </c>
      <c r="H6" s="5" t="s">
        <v>58</v>
      </c>
      <c r="I6" s="17" t="s">
        <v>17</v>
      </c>
      <c r="J6" s="5"/>
      <c r="K6" s="5"/>
    </row>
    <row r="7" ht="14.25" customHeight="1">
      <c r="A7" s="5" t="s">
        <v>59</v>
      </c>
      <c r="B7" s="5" t="s">
        <v>11</v>
      </c>
      <c r="C7" s="16" t="s">
        <v>20</v>
      </c>
      <c r="D7" s="38">
        <v>15200.0</v>
      </c>
      <c r="E7" s="39">
        <f>SUM(EDT!G6:G11)</f>
        <v>15.6</v>
      </c>
      <c r="F7" s="40">
        <f t="shared" si="1"/>
        <v>237120</v>
      </c>
      <c r="H7" s="5" t="s">
        <v>57</v>
      </c>
      <c r="I7" s="16" t="s">
        <v>20</v>
      </c>
      <c r="J7" s="5"/>
      <c r="K7" s="5"/>
    </row>
    <row r="8" ht="14.25" customHeight="1">
      <c r="A8" s="5"/>
      <c r="B8" s="41" t="s">
        <v>60</v>
      </c>
      <c r="C8" s="8"/>
      <c r="D8" s="8"/>
      <c r="E8" s="9"/>
      <c r="F8" s="42">
        <f>SUM(F3:F7)</f>
        <v>8686420</v>
      </c>
      <c r="H8" s="5" t="s">
        <v>11</v>
      </c>
      <c r="I8" s="16" t="s">
        <v>20</v>
      </c>
      <c r="J8" s="5"/>
      <c r="K8" s="5"/>
    </row>
    <row r="9" ht="14.25" customHeight="1"/>
    <row r="10" ht="14.25" customHeight="1"/>
    <row r="11" ht="14.25" customHeight="1">
      <c r="A11" s="12" t="s">
        <v>45</v>
      </c>
      <c r="B11" s="12" t="s">
        <v>46</v>
      </c>
      <c r="C11" s="12" t="s">
        <v>47</v>
      </c>
      <c r="D11" s="11" t="s">
        <v>61</v>
      </c>
      <c r="E11" s="12" t="s">
        <v>49</v>
      </c>
      <c r="F11" s="12" t="s">
        <v>62</v>
      </c>
      <c r="H11" s="35" t="s">
        <v>63</v>
      </c>
      <c r="I11" s="37"/>
    </row>
    <row r="12" ht="14.25" customHeight="1">
      <c r="A12" s="5" t="s">
        <v>52</v>
      </c>
      <c r="B12" s="5" t="s">
        <v>7</v>
      </c>
      <c r="C12" s="16" t="s">
        <v>15</v>
      </c>
      <c r="D12" s="43">
        <v>73000.0</v>
      </c>
      <c r="E12" s="39">
        <f>SUM(EDT!C14:C17)</f>
        <v>10</v>
      </c>
      <c r="F12" s="40">
        <f t="shared" ref="F12:F16" si="2">D12*E12</f>
        <v>730000</v>
      </c>
      <c r="H12" s="5" t="s">
        <v>7</v>
      </c>
      <c r="I12" s="40">
        <f t="shared" ref="I12:I16" si="3">F3+F12+F21+F30+F39</f>
        <v>16782420</v>
      </c>
    </row>
    <row r="13" ht="14.25" customHeight="1">
      <c r="A13" s="5" t="s">
        <v>55</v>
      </c>
      <c r="B13" s="5" t="s">
        <v>8</v>
      </c>
      <c r="C13" s="17" t="s">
        <v>17</v>
      </c>
      <c r="D13" s="43">
        <v>90000.0</v>
      </c>
      <c r="E13" s="39">
        <f>SUM(EDT!D14:D17)</f>
        <v>16</v>
      </c>
      <c r="F13" s="40">
        <f t="shared" si="2"/>
        <v>1440000</v>
      </c>
      <c r="H13" s="5" t="s">
        <v>8</v>
      </c>
      <c r="I13" s="40">
        <f t="shared" si="3"/>
        <v>40604200</v>
      </c>
    </row>
    <row r="14" ht="14.25" customHeight="1">
      <c r="A14" s="5" t="s">
        <v>9</v>
      </c>
      <c r="B14" s="5" t="s">
        <v>56</v>
      </c>
      <c r="C14" s="17" t="s">
        <v>17</v>
      </c>
      <c r="D14" s="43">
        <v>10200.0</v>
      </c>
      <c r="E14" s="39">
        <f>SUM(EDT!E14:E17)</f>
        <v>6</v>
      </c>
      <c r="F14" s="40">
        <f t="shared" si="2"/>
        <v>61200</v>
      </c>
      <c r="H14" s="5" t="s">
        <v>58</v>
      </c>
      <c r="I14" s="40">
        <f t="shared" si="3"/>
        <v>8178980</v>
      </c>
    </row>
    <row r="15" ht="14.25" customHeight="1">
      <c r="A15" s="5" t="s">
        <v>10</v>
      </c>
      <c r="B15" s="5" t="s">
        <v>57</v>
      </c>
      <c r="C15" s="16" t="s">
        <v>20</v>
      </c>
      <c r="D15" s="43">
        <v>9000.0</v>
      </c>
      <c r="E15" s="39">
        <f>SUM(EDT!F14:F17)</f>
        <v>6</v>
      </c>
      <c r="F15" s="40">
        <f t="shared" si="2"/>
        <v>54000</v>
      </c>
      <c r="H15" s="5" t="s">
        <v>57</v>
      </c>
      <c r="I15" s="40">
        <f t="shared" si="3"/>
        <v>7968900</v>
      </c>
    </row>
    <row r="16" ht="14.25" customHeight="1">
      <c r="A16" s="5" t="s">
        <v>59</v>
      </c>
      <c r="B16" s="5" t="s">
        <v>11</v>
      </c>
      <c r="C16" s="16" t="s">
        <v>20</v>
      </c>
      <c r="D16" s="43">
        <v>9600.0</v>
      </c>
      <c r="E16" s="39">
        <f>SUM(EDT!G14:G17)</f>
        <v>6</v>
      </c>
      <c r="F16" s="40">
        <f t="shared" si="2"/>
        <v>57600</v>
      </c>
      <c r="H16" s="5" t="s">
        <v>11</v>
      </c>
      <c r="I16" s="40">
        <f t="shared" si="3"/>
        <v>5302720</v>
      </c>
    </row>
    <row r="17" ht="14.25" customHeight="1">
      <c r="A17" s="5"/>
      <c r="B17" s="41" t="s">
        <v>64</v>
      </c>
      <c r="C17" s="8"/>
      <c r="D17" s="8"/>
      <c r="E17" s="9"/>
      <c r="F17" s="42">
        <f>SUM(F12:F16)</f>
        <v>2342800</v>
      </c>
      <c r="H17" s="44" t="s">
        <v>65</v>
      </c>
      <c r="I17" s="45">
        <f>SUM(I12:I16)</f>
        <v>78837220</v>
      </c>
    </row>
    <row r="18" ht="14.25" customHeight="1"/>
    <row r="19" ht="14.25" customHeight="1"/>
    <row r="20" ht="14.25" customHeight="1">
      <c r="A20" s="12" t="s">
        <v>45</v>
      </c>
      <c r="B20" s="12" t="s">
        <v>46</v>
      </c>
      <c r="C20" s="12" t="s">
        <v>47</v>
      </c>
      <c r="D20" s="11" t="s">
        <v>61</v>
      </c>
      <c r="E20" s="12" t="s">
        <v>49</v>
      </c>
      <c r="F20" s="12" t="s">
        <v>66</v>
      </c>
      <c r="H20" s="35" t="s">
        <v>67</v>
      </c>
      <c r="I20" s="37"/>
    </row>
    <row r="21" ht="14.25" customHeight="1">
      <c r="A21" s="5" t="s">
        <v>52</v>
      </c>
      <c r="B21" s="5" t="s">
        <v>7</v>
      </c>
      <c r="C21" s="16" t="s">
        <v>15</v>
      </c>
      <c r="D21" s="46">
        <v>80000.0</v>
      </c>
      <c r="E21" s="39">
        <f>SUM(EDT!C20:C26)</f>
        <v>41.2</v>
      </c>
      <c r="F21" s="40">
        <f t="shared" ref="F21:F25" si="4">D21*E21</f>
        <v>3296000</v>
      </c>
      <c r="H21" s="5" t="s">
        <v>6</v>
      </c>
      <c r="I21" s="40">
        <f>F8</f>
        <v>8686420</v>
      </c>
    </row>
    <row r="22" ht="14.25" customHeight="1">
      <c r="A22" s="5" t="s">
        <v>55</v>
      </c>
      <c r="B22" s="5" t="s">
        <v>8</v>
      </c>
      <c r="C22" s="17" t="s">
        <v>17</v>
      </c>
      <c r="D22" s="46">
        <v>150000.0</v>
      </c>
      <c r="E22" s="39">
        <f>SUM(EDT!D20:D26)</f>
        <v>167.2</v>
      </c>
      <c r="F22" s="40">
        <f t="shared" si="4"/>
        <v>25080000</v>
      </c>
      <c r="H22" s="5" t="s">
        <v>68</v>
      </c>
      <c r="I22" s="40">
        <f>F17</f>
        <v>2342800</v>
      </c>
    </row>
    <row r="23" ht="14.25" customHeight="1">
      <c r="A23" s="5" t="s">
        <v>9</v>
      </c>
      <c r="B23" s="5" t="s">
        <v>56</v>
      </c>
      <c r="C23" s="17" t="s">
        <v>17</v>
      </c>
      <c r="D23" s="46">
        <v>100000.0</v>
      </c>
      <c r="E23" s="39">
        <f>SUM(EDT!E20:E26)</f>
        <v>42.4</v>
      </c>
      <c r="F23" s="40">
        <f t="shared" si="4"/>
        <v>4240000</v>
      </c>
      <c r="H23" s="5" t="s">
        <v>28</v>
      </c>
      <c r="I23" s="40">
        <f>F26</f>
        <v>37288000</v>
      </c>
    </row>
    <row r="24" ht="14.25" customHeight="1">
      <c r="A24" s="5" t="s">
        <v>10</v>
      </c>
      <c r="B24" s="5" t="s">
        <v>57</v>
      </c>
      <c r="C24" s="16" t="s">
        <v>20</v>
      </c>
      <c r="D24" s="46">
        <v>40000.0</v>
      </c>
      <c r="E24" s="39">
        <f>SUM(EDT!F20:F26)</f>
        <v>21.6</v>
      </c>
      <c r="F24" s="40">
        <f t="shared" si="4"/>
        <v>864000</v>
      </c>
      <c r="H24" s="5" t="s">
        <v>69</v>
      </c>
      <c r="I24" s="40">
        <f>F35</f>
        <v>21080000</v>
      </c>
    </row>
    <row r="25" ht="14.25" customHeight="1">
      <c r="A25" s="5" t="s">
        <v>59</v>
      </c>
      <c r="B25" s="5" t="s">
        <v>11</v>
      </c>
      <c r="C25" s="16" t="s">
        <v>20</v>
      </c>
      <c r="D25" s="46">
        <v>80000.0</v>
      </c>
      <c r="E25" s="39">
        <f>SUM(EDT!G20:G26)</f>
        <v>47.6</v>
      </c>
      <c r="F25" s="40">
        <f t="shared" si="4"/>
        <v>3808000</v>
      </c>
      <c r="H25" s="5" t="s">
        <v>70</v>
      </c>
      <c r="I25" s="40">
        <f>F44</f>
        <v>9440000</v>
      </c>
    </row>
    <row r="26" ht="14.25" customHeight="1">
      <c r="A26" s="5"/>
      <c r="B26" s="47" t="s">
        <v>71</v>
      </c>
      <c r="C26" s="8"/>
      <c r="D26" s="8"/>
      <c r="E26" s="9"/>
      <c r="F26" s="42">
        <f>SUM(F21:F25)</f>
        <v>37288000</v>
      </c>
      <c r="H26" s="44" t="s">
        <v>72</v>
      </c>
      <c r="I26" s="45">
        <f>SUM(I21:I25)</f>
        <v>78837220</v>
      </c>
    </row>
    <row r="27" ht="14.25" customHeight="1"/>
    <row r="28" ht="14.25" customHeight="1"/>
    <row r="29" ht="14.25" customHeight="1">
      <c r="A29" s="12" t="s">
        <v>45</v>
      </c>
      <c r="B29" s="12" t="s">
        <v>46</v>
      </c>
      <c r="C29" s="12" t="s">
        <v>47</v>
      </c>
      <c r="D29" s="11" t="s">
        <v>61</v>
      </c>
      <c r="E29" s="12" t="s">
        <v>49</v>
      </c>
      <c r="F29" s="12" t="s">
        <v>73</v>
      </c>
      <c r="H29" s="12" t="s">
        <v>74</v>
      </c>
      <c r="I29" s="48">
        <v>0.6</v>
      </c>
    </row>
    <row r="30" ht="14.25" customHeight="1">
      <c r="A30" s="5" t="s">
        <v>52</v>
      </c>
      <c r="B30" s="5" t="s">
        <v>7</v>
      </c>
      <c r="C30" s="16" t="s">
        <v>15</v>
      </c>
      <c r="D30" s="46">
        <v>80000.0</v>
      </c>
      <c r="E30" s="39">
        <f>SUM(EDT!C31:C33)</f>
        <v>48</v>
      </c>
      <c r="F30" s="40">
        <f t="shared" ref="F30:F34" si="5">D30*E30</f>
        <v>3840000</v>
      </c>
      <c r="H30" s="49" t="s">
        <v>75</v>
      </c>
      <c r="I30" s="42">
        <f>I26*I29</f>
        <v>47302332</v>
      </c>
    </row>
    <row r="31" ht="14.25" customHeight="1">
      <c r="A31" s="5" t="s">
        <v>55</v>
      </c>
      <c r="B31" s="5" t="s">
        <v>8</v>
      </c>
      <c r="C31" s="17" t="s">
        <v>17</v>
      </c>
      <c r="D31" s="46">
        <v>100000.0</v>
      </c>
      <c r="E31" s="39">
        <f>SUM(EDT!D31:D33)</f>
        <v>80</v>
      </c>
      <c r="F31" s="40">
        <f t="shared" si="5"/>
        <v>8000000</v>
      </c>
      <c r="H31" s="49" t="s">
        <v>76</v>
      </c>
      <c r="I31" s="42">
        <f>I26+I30</f>
        <v>126139552</v>
      </c>
    </row>
    <row r="32" ht="14.25" customHeight="1">
      <c r="A32" s="5" t="s">
        <v>9</v>
      </c>
      <c r="B32" s="5" t="s">
        <v>56</v>
      </c>
      <c r="C32" s="17" t="s">
        <v>17</v>
      </c>
      <c r="D32" s="46">
        <v>55000.0</v>
      </c>
      <c r="E32" s="39">
        <f>SUM(EDT!E31:E33)</f>
        <v>48</v>
      </c>
      <c r="F32" s="40">
        <f t="shared" si="5"/>
        <v>2640000</v>
      </c>
    </row>
    <row r="33" ht="14.25" customHeight="1">
      <c r="A33" s="5" t="s">
        <v>10</v>
      </c>
      <c r="B33" s="5" t="s">
        <v>57</v>
      </c>
      <c r="C33" s="16" t="s">
        <v>20</v>
      </c>
      <c r="D33" s="46">
        <v>50000.0</v>
      </c>
      <c r="E33" s="39">
        <f>SUM(EDT!F31:F33)</f>
        <v>120</v>
      </c>
      <c r="F33" s="40">
        <f t="shared" si="5"/>
        <v>6000000</v>
      </c>
    </row>
    <row r="34" ht="14.25" customHeight="1">
      <c r="A34" s="5" t="s">
        <v>59</v>
      </c>
      <c r="B34" s="5" t="s">
        <v>11</v>
      </c>
      <c r="C34" s="16" t="s">
        <v>20</v>
      </c>
      <c r="D34" s="46">
        <v>25000.0</v>
      </c>
      <c r="E34" s="39">
        <f>SUM(EDT!G31:G33)</f>
        <v>24</v>
      </c>
      <c r="F34" s="40">
        <f t="shared" si="5"/>
        <v>600000</v>
      </c>
    </row>
    <row r="35" ht="14.25" customHeight="1">
      <c r="A35" s="5"/>
      <c r="B35" s="41" t="s">
        <v>77</v>
      </c>
      <c r="C35" s="8"/>
      <c r="D35" s="8"/>
      <c r="E35" s="9"/>
      <c r="F35" s="42">
        <f>SUM(F30:F34)</f>
        <v>21080000</v>
      </c>
    </row>
    <row r="36" ht="14.25" customHeight="1"/>
    <row r="37" ht="14.25" customHeight="1"/>
    <row r="38" ht="14.25" customHeight="1">
      <c r="A38" s="12" t="s">
        <v>45</v>
      </c>
      <c r="B38" s="12" t="s">
        <v>46</v>
      </c>
      <c r="C38" s="12" t="s">
        <v>47</v>
      </c>
      <c r="D38" s="11" t="s">
        <v>61</v>
      </c>
      <c r="E38" s="12" t="s">
        <v>49</v>
      </c>
      <c r="F38" s="11" t="s">
        <v>78</v>
      </c>
    </row>
    <row r="39" ht="14.25" customHeight="1">
      <c r="A39" s="5" t="s">
        <v>52</v>
      </c>
      <c r="B39" s="5" t="s">
        <v>7</v>
      </c>
      <c r="C39" s="16" t="s">
        <v>15</v>
      </c>
      <c r="D39" s="46">
        <v>80000.0</v>
      </c>
      <c r="E39" s="39">
        <f>SUM(EDT!C36:C39)</f>
        <v>48</v>
      </c>
      <c r="F39" s="40">
        <f t="shared" ref="F39:F43" si="6">D39*E39</f>
        <v>3840000</v>
      </c>
    </row>
    <row r="40" ht="14.25" customHeight="1">
      <c r="A40" s="5" t="s">
        <v>55</v>
      </c>
      <c r="B40" s="5" t="s">
        <v>8</v>
      </c>
      <c r="C40" s="17" t="s">
        <v>17</v>
      </c>
      <c r="D40" s="46">
        <v>100000.0</v>
      </c>
      <c r="E40" s="39">
        <f>SUM(EDT!D36:D39)</f>
        <v>32</v>
      </c>
      <c r="F40" s="40">
        <f t="shared" si="6"/>
        <v>3200000</v>
      </c>
    </row>
    <row r="41" ht="14.25" customHeight="1">
      <c r="A41" s="5" t="s">
        <v>9</v>
      </c>
      <c r="B41" s="5" t="s">
        <v>56</v>
      </c>
      <c r="C41" s="17" t="s">
        <v>17</v>
      </c>
      <c r="D41" s="46">
        <v>40000.0</v>
      </c>
      <c r="E41" s="39">
        <f>SUM(EDT!F36:F39)</f>
        <v>24</v>
      </c>
      <c r="F41" s="40">
        <f t="shared" si="6"/>
        <v>960000</v>
      </c>
    </row>
    <row r="42" ht="14.25" customHeight="1">
      <c r="A42" s="5" t="s">
        <v>10</v>
      </c>
      <c r="B42" s="5" t="s">
        <v>57</v>
      </c>
      <c r="C42" s="16" t="s">
        <v>20</v>
      </c>
      <c r="D42" s="46">
        <v>35000.0</v>
      </c>
      <c r="E42" s="39">
        <f>SUM(EDT!F36:F39)</f>
        <v>24</v>
      </c>
      <c r="F42" s="40">
        <f t="shared" si="6"/>
        <v>840000</v>
      </c>
    </row>
    <row r="43" ht="14.25" customHeight="1">
      <c r="A43" s="5" t="s">
        <v>59</v>
      </c>
      <c r="B43" s="5" t="s">
        <v>11</v>
      </c>
      <c r="C43" s="16" t="s">
        <v>20</v>
      </c>
      <c r="D43" s="46">
        <v>25000.0</v>
      </c>
      <c r="E43" s="39">
        <f>SUM(EDT!G36:G39)</f>
        <v>24</v>
      </c>
      <c r="F43" s="40">
        <f t="shared" si="6"/>
        <v>600000</v>
      </c>
    </row>
    <row r="44" ht="14.25" customHeight="1">
      <c r="A44" s="5"/>
      <c r="B44" s="41" t="s">
        <v>79</v>
      </c>
      <c r="C44" s="8"/>
      <c r="D44" s="8"/>
      <c r="E44" s="9"/>
      <c r="F44" s="42">
        <f>SUM(F39:F43)</f>
        <v>9440000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H2:K2"/>
    <mergeCell ref="B8:E8"/>
    <mergeCell ref="H11:I11"/>
    <mergeCell ref="B17:E17"/>
    <mergeCell ref="H20:I20"/>
    <mergeCell ref="B26:E26"/>
    <mergeCell ref="B35:E35"/>
    <mergeCell ref="B44:E4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2018-01-25T19:02:19Z</dcterms:created>
  <dc:creator>Gerardo Galan Cruz</dc:creator>
</cp:coreProperties>
</file>