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28410" windowHeight="12600"/>
  </bookViews>
  <sheets>
    <sheet name="F3 OF" sheetId="1" r:id="rId1"/>
    <sheet name="F3 OF FORMATTED" sheetId="3" r:id="rId2"/>
    <sheet name="F-2HB" sheetId="5" r:id="rId3"/>
    <sheet name="B-OF" sheetId="6" r:id="rId4"/>
  </sheets>
  <calcPr calcId="145621" concurrentCalc="0"/>
</workbook>
</file>

<file path=xl/calcChain.xml><?xml version="1.0" encoding="utf-8"?>
<calcChain xmlns="http://schemas.openxmlformats.org/spreadsheetml/2006/main">
  <c r="E27" i="6" l="1"/>
  <c r="E48" i="6"/>
  <c r="E65" i="6"/>
  <c r="F67" i="6"/>
  <c r="S41" i="6"/>
  <c r="S62" i="6"/>
  <c r="R41" i="6"/>
  <c r="R62" i="6"/>
  <c r="Q41" i="6"/>
  <c r="Q62" i="6"/>
  <c r="P41" i="6"/>
  <c r="P62" i="6"/>
  <c r="O41" i="6"/>
  <c r="O62" i="6"/>
  <c r="N41" i="6"/>
  <c r="N62" i="6"/>
  <c r="M41" i="6"/>
  <c r="M62" i="6"/>
  <c r="L41" i="6"/>
  <c r="L62" i="6"/>
  <c r="K41" i="6"/>
  <c r="K62" i="6"/>
  <c r="J41" i="6"/>
  <c r="J62" i="6"/>
  <c r="I41" i="6"/>
  <c r="I62" i="6"/>
  <c r="H41" i="6"/>
  <c r="H62" i="6"/>
  <c r="G41" i="6"/>
  <c r="G62" i="6"/>
  <c r="F41" i="6"/>
  <c r="F62" i="6"/>
  <c r="E41" i="6"/>
  <c r="E62" i="6"/>
  <c r="S40" i="6"/>
  <c r="S61" i="6"/>
  <c r="R40" i="6"/>
  <c r="R61" i="6"/>
  <c r="Q40" i="6"/>
  <c r="Q61" i="6"/>
  <c r="P40" i="6"/>
  <c r="P61" i="6"/>
  <c r="O40" i="6"/>
  <c r="O61" i="6"/>
  <c r="N40" i="6"/>
  <c r="N61" i="6"/>
  <c r="M40" i="6"/>
  <c r="M61" i="6"/>
  <c r="L40" i="6"/>
  <c r="L61" i="6"/>
  <c r="K40" i="6"/>
  <c r="K61" i="6"/>
  <c r="J40" i="6"/>
  <c r="J61" i="6"/>
  <c r="I40" i="6"/>
  <c r="I61" i="6"/>
  <c r="H40" i="6"/>
  <c r="H61" i="6"/>
  <c r="G40" i="6"/>
  <c r="G61" i="6"/>
  <c r="F40" i="6"/>
  <c r="F61" i="6"/>
  <c r="E40" i="6"/>
  <c r="E61" i="6"/>
  <c r="S35" i="6"/>
  <c r="S56" i="6"/>
  <c r="W60" i="6"/>
  <c r="X60" i="6"/>
  <c r="S39" i="6"/>
  <c r="S60" i="6"/>
  <c r="R39" i="6"/>
  <c r="R60" i="6"/>
  <c r="Q39" i="6"/>
  <c r="Q60" i="6"/>
  <c r="P39" i="6"/>
  <c r="P60" i="6"/>
  <c r="O39" i="6"/>
  <c r="O60" i="6"/>
  <c r="N39" i="6"/>
  <c r="N60" i="6"/>
  <c r="M39" i="6"/>
  <c r="M60" i="6"/>
  <c r="L39" i="6"/>
  <c r="L60" i="6"/>
  <c r="K39" i="6"/>
  <c r="K60" i="6"/>
  <c r="J39" i="6"/>
  <c r="J60" i="6"/>
  <c r="I39" i="6"/>
  <c r="I60" i="6"/>
  <c r="H39" i="6"/>
  <c r="H60" i="6"/>
  <c r="G39" i="6"/>
  <c r="G60" i="6"/>
  <c r="F39" i="6"/>
  <c r="F60" i="6"/>
  <c r="E39" i="6"/>
  <c r="E60" i="6"/>
  <c r="R35" i="6"/>
  <c r="R56" i="6"/>
  <c r="W59" i="6"/>
  <c r="X59" i="6"/>
  <c r="S38" i="6"/>
  <c r="S59" i="6"/>
  <c r="R38" i="6"/>
  <c r="R59" i="6"/>
  <c r="Q38" i="6"/>
  <c r="Q59" i="6"/>
  <c r="P38" i="6"/>
  <c r="P59" i="6"/>
  <c r="O38" i="6"/>
  <c r="O59" i="6"/>
  <c r="N38" i="6"/>
  <c r="N59" i="6"/>
  <c r="M38" i="6"/>
  <c r="M59" i="6"/>
  <c r="L38" i="6"/>
  <c r="L59" i="6"/>
  <c r="K38" i="6"/>
  <c r="K59" i="6"/>
  <c r="J38" i="6"/>
  <c r="J59" i="6"/>
  <c r="I38" i="6"/>
  <c r="I59" i="6"/>
  <c r="H38" i="6"/>
  <c r="H59" i="6"/>
  <c r="G38" i="6"/>
  <c r="G59" i="6"/>
  <c r="F38" i="6"/>
  <c r="F59" i="6"/>
  <c r="E38" i="6"/>
  <c r="E59" i="6"/>
  <c r="Q35" i="6"/>
  <c r="Q56" i="6"/>
  <c r="W58" i="6"/>
  <c r="X58" i="6"/>
  <c r="S37" i="6"/>
  <c r="S58" i="6"/>
  <c r="R37" i="6"/>
  <c r="R58" i="6"/>
  <c r="Q37" i="6"/>
  <c r="Q58" i="6"/>
  <c r="P37" i="6"/>
  <c r="P58" i="6"/>
  <c r="O37" i="6"/>
  <c r="O58" i="6"/>
  <c r="N37" i="6"/>
  <c r="N58" i="6"/>
  <c r="M37" i="6"/>
  <c r="M58" i="6"/>
  <c r="L37" i="6"/>
  <c r="L58" i="6"/>
  <c r="K37" i="6"/>
  <c r="K58" i="6"/>
  <c r="J37" i="6"/>
  <c r="J58" i="6"/>
  <c r="I37" i="6"/>
  <c r="I58" i="6"/>
  <c r="H37" i="6"/>
  <c r="H58" i="6"/>
  <c r="G37" i="6"/>
  <c r="G58" i="6"/>
  <c r="F37" i="6"/>
  <c r="F58" i="6"/>
  <c r="E37" i="6"/>
  <c r="E58" i="6"/>
  <c r="P35" i="6"/>
  <c r="P56" i="6"/>
  <c r="W57" i="6"/>
  <c r="X57" i="6"/>
  <c r="S36" i="6"/>
  <c r="S57" i="6"/>
  <c r="R36" i="6"/>
  <c r="R57" i="6"/>
  <c r="Q36" i="6"/>
  <c r="Q57" i="6"/>
  <c r="P36" i="6"/>
  <c r="P57" i="6"/>
  <c r="O36" i="6"/>
  <c r="O57" i="6"/>
  <c r="N36" i="6"/>
  <c r="N57" i="6"/>
  <c r="M36" i="6"/>
  <c r="M57" i="6"/>
  <c r="L36" i="6"/>
  <c r="L57" i="6"/>
  <c r="K36" i="6"/>
  <c r="K57" i="6"/>
  <c r="J36" i="6"/>
  <c r="J57" i="6"/>
  <c r="I36" i="6"/>
  <c r="I57" i="6"/>
  <c r="H36" i="6"/>
  <c r="H57" i="6"/>
  <c r="G36" i="6"/>
  <c r="G57" i="6"/>
  <c r="F36" i="6"/>
  <c r="F57" i="6"/>
  <c r="E36" i="6"/>
  <c r="E57" i="6"/>
  <c r="O35" i="6"/>
  <c r="O56" i="6"/>
  <c r="W56" i="6"/>
  <c r="X56" i="6"/>
  <c r="N35" i="6"/>
  <c r="N56" i="6"/>
  <c r="M35" i="6"/>
  <c r="M56" i="6"/>
  <c r="L35" i="6"/>
  <c r="L56" i="6"/>
  <c r="K35" i="6"/>
  <c r="K56" i="6"/>
  <c r="J35" i="6"/>
  <c r="J56" i="6"/>
  <c r="I35" i="6"/>
  <c r="I56" i="6"/>
  <c r="H35" i="6"/>
  <c r="H56" i="6"/>
  <c r="G35" i="6"/>
  <c r="G56" i="6"/>
  <c r="F35" i="6"/>
  <c r="F56" i="6"/>
  <c r="E35" i="6"/>
  <c r="E56" i="6"/>
  <c r="W55" i="6"/>
  <c r="X55" i="6"/>
  <c r="S34" i="6"/>
  <c r="S55" i="6"/>
  <c r="R34" i="6"/>
  <c r="R55" i="6"/>
  <c r="Q34" i="6"/>
  <c r="Q55" i="6"/>
  <c r="P34" i="6"/>
  <c r="P55" i="6"/>
  <c r="O34" i="6"/>
  <c r="O55" i="6"/>
  <c r="N34" i="6"/>
  <c r="N55" i="6"/>
  <c r="M34" i="6"/>
  <c r="M55" i="6"/>
  <c r="L34" i="6"/>
  <c r="L55" i="6"/>
  <c r="K34" i="6"/>
  <c r="K55" i="6"/>
  <c r="J34" i="6"/>
  <c r="J55" i="6"/>
  <c r="I34" i="6"/>
  <c r="I55" i="6"/>
  <c r="H34" i="6"/>
  <c r="H55" i="6"/>
  <c r="G34" i="6"/>
  <c r="G55" i="6"/>
  <c r="F34" i="6"/>
  <c r="F55" i="6"/>
  <c r="E34" i="6"/>
  <c r="E55" i="6"/>
  <c r="W54" i="6"/>
  <c r="X54" i="6"/>
  <c r="S33" i="6"/>
  <c r="S54" i="6"/>
  <c r="R33" i="6"/>
  <c r="R54" i="6"/>
  <c r="Q33" i="6"/>
  <c r="Q54" i="6"/>
  <c r="P33" i="6"/>
  <c r="P54" i="6"/>
  <c r="O33" i="6"/>
  <c r="O54" i="6"/>
  <c r="N33" i="6"/>
  <c r="N54" i="6"/>
  <c r="M33" i="6"/>
  <c r="M54" i="6"/>
  <c r="L33" i="6"/>
  <c r="L54" i="6"/>
  <c r="K33" i="6"/>
  <c r="K54" i="6"/>
  <c r="J33" i="6"/>
  <c r="J54" i="6"/>
  <c r="I33" i="6"/>
  <c r="I54" i="6"/>
  <c r="H33" i="6"/>
  <c r="H54" i="6"/>
  <c r="G33" i="6"/>
  <c r="G54" i="6"/>
  <c r="F33" i="6"/>
  <c r="F54" i="6"/>
  <c r="E33" i="6"/>
  <c r="E54" i="6"/>
  <c r="W53" i="6"/>
  <c r="X53" i="6"/>
  <c r="S32" i="6"/>
  <c r="S53" i="6"/>
  <c r="R32" i="6"/>
  <c r="R53" i="6"/>
  <c r="Q32" i="6"/>
  <c r="Q53" i="6"/>
  <c r="P32" i="6"/>
  <c r="P53" i="6"/>
  <c r="O32" i="6"/>
  <c r="O53" i="6"/>
  <c r="N32" i="6"/>
  <c r="N53" i="6"/>
  <c r="M32" i="6"/>
  <c r="M53" i="6"/>
  <c r="L32" i="6"/>
  <c r="L53" i="6"/>
  <c r="K32" i="6"/>
  <c r="K53" i="6"/>
  <c r="J32" i="6"/>
  <c r="J53" i="6"/>
  <c r="I32" i="6"/>
  <c r="I53" i="6"/>
  <c r="H32" i="6"/>
  <c r="H53" i="6"/>
  <c r="G32" i="6"/>
  <c r="G53" i="6"/>
  <c r="F32" i="6"/>
  <c r="F53" i="6"/>
  <c r="E32" i="6"/>
  <c r="E53" i="6"/>
  <c r="W52" i="6"/>
  <c r="X52" i="6"/>
  <c r="S31" i="6"/>
  <c r="S52" i="6"/>
  <c r="R31" i="6"/>
  <c r="R52" i="6"/>
  <c r="Q31" i="6"/>
  <c r="Q52" i="6"/>
  <c r="P31" i="6"/>
  <c r="P52" i="6"/>
  <c r="O31" i="6"/>
  <c r="O52" i="6"/>
  <c r="N31" i="6"/>
  <c r="N52" i="6"/>
  <c r="M31" i="6"/>
  <c r="M52" i="6"/>
  <c r="L31" i="6"/>
  <c r="L52" i="6"/>
  <c r="K31" i="6"/>
  <c r="K52" i="6"/>
  <c r="J31" i="6"/>
  <c r="J52" i="6"/>
  <c r="I31" i="6"/>
  <c r="I52" i="6"/>
  <c r="H31" i="6"/>
  <c r="H52" i="6"/>
  <c r="G31" i="6"/>
  <c r="G52" i="6"/>
  <c r="F31" i="6"/>
  <c r="F52" i="6"/>
  <c r="E31" i="6"/>
  <c r="E52" i="6"/>
  <c r="W51" i="6"/>
  <c r="X51" i="6"/>
  <c r="S30" i="6"/>
  <c r="S51" i="6"/>
  <c r="R30" i="6"/>
  <c r="R51" i="6"/>
  <c r="Q30" i="6"/>
  <c r="Q51" i="6"/>
  <c r="P30" i="6"/>
  <c r="P51" i="6"/>
  <c r="O30" i="6"/>
  <c r="O51" i="6"/>
  <c r="N30" i="6"/>
  <c r="N51" i="6"/>
  <c r="M30" i="6"/>
  <c r="M51" i="6"/>
  <c r="L30" i="6"/>
  <c r="L51" i="6"/>
  <c r="K30" i="6"/>
  <c r="K51" i="6"/>
  <c r="J30" i="6"/>
  <c r="J51" i="6"/>
  <c r="I30" i="6"/>
  <c r="I51" i="6"/>
  <c r="H30" i="6"/>
  <c r="H51" i="6"/>
  <c r="G30" i="6"/>
  <c r="G51" i="6"/>
  <c r="F30" i="6"/>
  <c r="F51" i="6"/>
  <c r="E30" i="6"/>
  <c r="E51" i="6"/>
  <c r="W50" i="6"/>
  <c r="X50" i="6"/>
  <c r="S29" i="6"/>
  <c r="S50" i="6"/>
  <c r="R29" i="6"/>
  <c r="R50" i="6"/>
  <c r="Q29" i="6"/>
  <c r="Q50" i="6"/>
  <c r="P29" i="6"/>
  <c r="P50" i="6"/>
  <c r="O29" i="6"/>
  <c r="O50" i="6"/>
  <c r="N29" i="6"/>
  <c r="N50" i="6"/>
  <c r="M29" i="6"/>
  <c r="M50" i="6"/>
  <c r="L29" i="6"/>
  <c r="L50" i="6"/>
  <c r="K29" i="6"/>
  <c r="K50" i="6"/>
  <c r="J29" i="6"/>
  <c r="J50" i="6"/>
  <c r="I29" i="6"/>
  <c r="I50" i="6"/>
  <c r="H29" i="6"/>
  <c r="H50" i="6"/>
  <c r="G29" i="6"/>
  <c r="G50" i="6"/>
  <c r="F29" i="6"/>
  <c r="F50" i="6"/>
  <c r="E29" i="6"/>
  <c r="E50" i="6"/>
  <c r="W49" i="6"/>
  <c r="X49" i="6"/>
  <c r="S28" i="6"/>
  <c r="S49" i="6"/>
  <c r="R28" i="6"/>
  <c r="R49" i="6"/>
  <c r="Q28" i="6"/>
  <c r="Q49" i="6"/>
  <c r="P28" i="6"/>
  <c r="P49" i="6"/>
  <c r="O28" i="6"/>
  <c r="O49" i="6"/>
  <c r="N28" i="6"/>
  <c r="N49" i="6"/>
  <c r="M28" i="6"/>
  <c r="M49" i="6"/>
  <c r="L28" i="6"/>
  <c r="L49" i="6"/>
  <c r="K28" i="6"/>
  <c r="K49" i="6"/>
  <c r="J28" i="6"/>
  <c r="J49" i="6"/>
  <c r="I28" i="6"/>
  <c r="I49" i="6"/>
  <c r="H28" i="6"/>
  <c r="H49" i="6"/>
  <c r="G28" i="6"/>
  <c r="G49" i="6"/>
  <c r="F28" i="6"/>
  <c r="F49" i="6"/>
  <c r="E28" i="6"/>
  <c r="E49" i="6"/>
  <c r="W48" i="6"/>
  <c r="X48" i="6"/>
  <c r="S27" i="6"/>
  <c r="S48" i="6"/>
  <c r="R27" i="6"/>
  <c r="R48" i="6"/>
  <c r="Q27" i="6"/>
  <c r="Q48" i="6"/>
  <c r="P27" i="6"/>
  <c r="P48" i="6"/>
  <c r="O27" i="6"/>
  <c r="O48" i="6"/>
  <c r="N27" i="6"/>
  <c r="N48" i="6"/>
  <c r="M27" i="6"/>
  <c r="M48" i="6"/>
  <c r="L27" i="6"/>
  <c r="L48" i="6"/>
  <c r="K27" i="6"/>
  <c r="K48" i="6"/>
  <c r="J27" i="6"/>
  <c r="J48" i="6"/>
  <c r="I27" i="6"/>
  <c r="I48" i="6"/>
  <c r="H27" i="6"/>
  <c r="H48" i="6"/>
  <c r="G27" i="6"/>
  <c r="G48" i="6"/>
  <c r="F27" i="6"/>
  <c r="F48" i="6"/>
  <c r="W47" i="6"/>
  <c r="X47" i="6"/>
  <c r="W46" i="6"/>
  <c r="X46" i="6"/>
  <c r="D44" i="6"/>
  <c r="AB42" i="6"/>
  <c r="O22" i="6"/>
  <c r="E48" i="5"/>
  <c r="E27" i="5"/>
  <c r="E65" i="5"/>
  <c r="F67" i="5"/>
  <c r="S41" i="5"/>
  <c r="S62" i="5"/>
  <c r="R41" i="5"/>
  <c r="R62" i="5"/>
  <c r="Q41" i="5"/>
  <c r="Q62" i="5"/>
  <c r="P41" i="5"/>
  <c r="P62" i="5"/>
  <c r="O41" i="5"/>
  <c r="O62" i="5"/>
  <c r="N41" i="5"/>
  <c r="N62" i="5"/>
  <c r="M41" i="5"/>
  <c r="M62" i="5"/>
  <c r="L41" i="5"/>
  <c r="L62" i="5"/>
  <c r="K41" i="5"/>
  <c r="K62" i="5"/>
  <c r="J41" i="5"/>
  <c r="J62" i="5"/>
  <c r="I41" i="5"/>
  <c r="I62" i="5"/>
  <c r="H41" i="5"/>
  <c r="H62" i="5"/>
  <c r="G41" i="5"/>
  <c r="G62" i="5"/>
  <c r="F41" i="5"/>
  <c r="F62" i="5"/>
  <c r="E41" i="5"/>
  <c r="E62" i="5"/>
  <c r="S40" i="5"/>
  <c r="S61" i="5"/>
  <c r="R40" i="5"/>
  <c r="R61" i="5"/>
  <c r="Q40" i="5"/>
  <c r="Q61" i="5"/>
  <c r="P40" i="5"/>
  <c r="P61" i="5"/>
  <c r="O40" i="5"/>
  <c r="O61" i="5"/>
  <c r="N40" i="5"/>
  <c r="N61" i="5"/>
  <c r="M40" i="5"/>
  <c r="M61" i="5"/>
  <c r="L40" i="5"/>
  <c r="L61" i="5"/>
  <c r="K40" i="5"/>
  <c r="K61" i="5"/>
  <c r="J40" i="5"/>
  <c r="J61" i="5"/>
  <c r="I40" i="5"/>
  <c r="I61" i="5"/>
  <c r="H40" i="5"/>
  <c r="H61" i="5"/>
  <c r="G40" i="5"/>
  <c r="G61" i="5"/>
  <c r="F40" i="5"/>
  <c r="F61" i="5"/>
  <c r="E40" i="5"/>
  <c r="E61" i="5"/>
  <c r="S35" i="5"/>
  <c r="S56" i="5"/>
  <c r="W60" i="5"/>
  <c r="X60" i="5"/>
  <c r="S39" i="5"/>
  <c r="S60" i="5"/>
  <c r="R39" i="5"/>
  <c r="R60" i="5"/>
  <c r="Q39" i="5"/>
  <c r="Q60" i="5"/>
  <c r="P39" i="5"/>
  <c r="P60" i="5"/>
  <c r="O39" i="5"/>
  <c r="O60" i="5"/>
  <c r="N39" i="5"/>
  <c r="N60" i="5"/>
  <c r="M39" i="5"/>
  <c r="M60" i="5"/>
  <c r="L39" i="5"/>
  <c r="L60" i="5"/>
  <c r="K39" i="5"/>
  <c r="K60" i="5"/>
  <c r="J39" i="5"/>
  <c r="J60" i="5"/>
  <c r="I39" i="5"/>
  <c r="I60" i="5"/>
  <c r="H39" i="5"/>
  <c r="H60" i="5"/>
  <c r="G39" i="5"/>
  <c r="G60" i="5"/>
  <c r="F39" i="5"/>
  <c r="F60" i="5"/>
  <c r="E39" i="5"/>
  <c r="E60" i="5"/>
  <c r="R35" i="5"/>
  <c r="R56" i="5"/>
  <c r="W59" i="5"/>
  <c r="X59" i="5"/>
  <c r="S38" i="5"/>
  <c r="S59" i="5"/>
  <c r="R38" i="5"/>
  <c r="R59" i="5"/>
  <c r="Q38" i="5"/>
  <c r="Q59" i="5"/>
  <c r="P38" i="5"/>
  <c r="P59" i="5"/>
  <c r="O38" i="5"/>
  <c r="O59" i="5"/>
  <c r="N38" i="5"/>
  <c r="N59" i="5"/>
  <c r="M38" i="5"/>
  <c r="M59" i="5"/>
  <c r="L38" i="5"/>
  <c r="L59" i="5"/>
  <c r="K38" i="5"/>
  <c r="K59" i="5"/>
  <c r="J38" i="5"/>
  <c r="J59" i="5"/>
  <c r="I38" i="5"/>
  <c r="I59" i="5"/>
  <c r="H38" i="5"/>
  <c r="H59" i="5"/>
  <c r="G38" i="5"/>
  <c r="G59" i="5"/>
  <c r="F38" i="5"/>
  <c r="F59" i="5"/>
  <c r="E38" i="5"/>
  <c r="E59" i="5"/>
  <c r="Q35" i="5"/>
  <c r="Q56" i="5"/>
  <c r="W58" i="5"/>
  <c r="X58" i="5"/>
  <c r="S37" i="5"/>
  <c r="S58" i="5"/>
  <c r="R37" i="5"/>
  <c r="R58" i="5"/>
  <c r="Q37" i="5"/>
  <c r="Q58" i="5"/>
  <c r="P37" i="5"/>
  <c r="P58" i="5"/>
  <c r="O37" i="5"/>
  <c r="O58" i="5"/>
  <c r="N37" i="5"/>
  <c r="N58" i="5"/>
  <c r="M37" i="5"/>
  <c r="M58" i="5"/>
  <c r="L37" i="5"/>
  <c r="L58" i="5"/>
  <c r="K37" i="5"/>
  <c r="K58" i="5"/>
  <c r="J37" i="5"/>
  <c r="J58" i="5"/>
  <c r="I37" i="5"/>
  <c r="I58" i="5"/>
  <c r="H37" i="5"/>
  <c r="H58" i="5"/>
  <c r="G37" i="5"/>
  <c r="G58" i="5"/>
  <c r="F37" i="5"/>
  <c r="F58" i="5"/>
  <c r="E37" i="5"/>
  <c r="E58" i="5"/>
  <c r="P35" i="5"/>
  <c r="P56" i="5"/>
  <c r="W57" i="5"/>
  <c r="X57" i="5"/>
  <c r="S36" i="5"/>
  <c r="S57" i="5"/>
  <c r="R36" i="5"/>
  <c r="R57" i="5"/>
  <c r="Q36" i="5"/>
  <c r="Q57" i="5"/>
  <c r="P36" i="5"/>
  <c r="P57" i="5"/>
  <c r="O36" i="5"/>
  <c r="O57" i="5"/>
  <c r="N36" i="5"/>
  <c r="N57" i="5"/>
  <c r="M36" i="5"/>
  <c r="M57" i="5"/>
  <c r="L36" i="5"/>
  <c r="L57" i="5"/>
  <c r="K36" i="5"/>
  <c r="K57" i="5"/>
  <c r="J36" i="5"/>
  <c r="J57" i="5"/>
  <c r="I36" i="5"/>
  <c r="I57" i="5"/>
  <c r="H36" i="5"/>
  <c r="H57" i="5"/>
  <c r="G36" i="5"/>
  <c r="G57" i="5"/>
  <c r="F36" i="5"/>
  <c r="F57" i="5"/>
  <c r="E36" i="5"/>
  <c r="E57" i="5"/>
  <c r="O35" i="5"/>
  <c r="O56" i="5"/>
  <c r="W56" i="5"/>
  <c r="X56" i="5"/>
  <c r="N35" i="5"/>
  <c r="N56" i="5"/>
  <c r="M35" i="5"/>
  <c r="M56" i="5"/>
  <c r="L35" i="5"/>
  <c r="L56" i="5"/>
  <c r="K35" i="5"/>
  <c r="K56" i="5"/>
  <c r="J35" i="5"/>
  <c r="J56" i="5"/>
  <c r="I35" i="5"/>
  <c r="I56" i="5"/>
  <c r="H35" i="5"/>
  <c r="H56" i="5"/>
  <c r="G35" i="5"/>
  <c r="G56" i="5"/>
  <c r="F35" i="5"/>
  <c r="F56" i="5"/>
  <c r="E35" i="5"/>
  <c r="E56" i="5"/>
  <c r="W55" i="5"/>
  <c r="X55" i="5"/>
  <c r="S34" i="5"/>
  <c r="S55" i="5"/>
  <c r="R34" i="5"/>
  <c r="R55" i="5"/>
  <c r="Q34" i="5"/>
  <c r="Q55" i="5"/>
  <c r="P34" i="5"/>
  <c r="P55" i="5"/>
  <c r="O34" i="5"/>
  <c r="O55" i="5"/>
  <c r="N34" i="5"/>
  <c r="N55" i="5"/>
  <c r="M34" i="5"/>
  <c r="M55" i="5"/>
  <c r="L34" i="5"/>
  <c r="L55" i="5"/>
  <c r="K34" i="5"/>
  <c r="K55" i="5"/>
  <c r="J34" i="5"/>
  <c r="J55" i="5"/>
  <c r="I34" i="5"/>
  <c r="I55" i="5"/>
  <c r="H34" i="5"/>
  <c r="H55" i="5"/>
  <c r="G34" i="5"/>
  <c r="G55" i="5"/>
  <c r="F34" i="5"/>
  <c r="F55" i="5"/>
  <c r="E34" i="5"/>
  <c r="E55" i="5"/>
  <c r="W54" i="5"/>
  <c r="X54" i="5"/>
  <c r="S33" i="5"/>
  <c r="S54" i="5"/>
  <c r="R33" i="5"/>
  <c r="R54" i="5"/>
  <c r="Q33" i="5"/>
  <c r="Q54" i="5"/>
  <c r="P33" i="5"/>
  <c r="P54" i="5"/>
  <c r="O33" i="5"/>
  <c r="O54" i="5"/>
  <c r="N33" i="5"/>
  <c r="N54" i="5"/>
  <c r="M33" i="5"/>
  <c r="M54" i="5"/>
  <c r="L33" i="5"/>
  <c r="L54" i="5"/>
  <c r="K33" i="5"/>
  <c r="K54" i="5"/>
  <c r="J33" i="5"/>
  <c r="J54" i="5"/>
  <c r="I33" i="5"/>
  <c r="I54" i="5"/>
  <c r="H33" i="5"/>
  <c r="H54" i="5"/>
  <c r="G33" i="5"/>
  <c r="G54" i="5"/>
  <c r="F33" i="5"/>
  <c r="F54" i="5"/>
  <c r="E33" i="5"/>
  <c r="E54" i="5"/>
  <c r="W53" i="5"/>
  <c r="X53" i="5"/>
  <c r="S32" i="5"/>
  <c r="S53" i="5"/>
  <c r="R32" i="5"/>
  <c r="R53" i="5"/>
  <c r="Q32" i="5"/>
  <c r="Q53" i="5"/>
  <c r="P32" i="5"/>
  <c r="P53" i="5"/>
  <c r="O32" i="5"/>
  <c r="O53" i="5"/>
  <c r="N32" i="5"/>
  <c r="N53" i="5"/>
  <c r="M32" i="5"/>
  <c r="M53" i="5"/>
  <c r="L32" i="5"/>
  <c r="L53" i="5"/>
  <c r="K32" i="5"/>
  <c r="K53" i="5"/>
  <c r="J32" i="5"/>
  <c r="J53" i="5"/>
  <c r="I32" i="5"/>
  <c r="I53" i="5"/>
  <c r="H32" i="5"/>
  <c r="H53" i="5"/>
  <c r="G32" i="5"/>
  <c r="G53" i="5"/>
  <c r="F32" i="5"/>
  <c r="F53" i="5"/>
  <c r="E32" i="5"/>
  <c r="E53" i="5"/>
  <c r="W52" i="5"/>
  <c r="X52" i="5"/>
  <c r="S31" i="5"/>
  <c r="S52" i="5"/>
  <c r="R31" i="5"/>
  <c r="R52" i="5"/>
  <c r="Q31" i="5"/>
  <c r="Q52" i="5"/>
  <c r="P31" i="5"/>
  <c r="P52" i="5"/>
  <c r="O31" i="5"/>
  <c r="O52" i="5"/>
  <c r="N31" i="5"/>
  <c r="N52" i="5"/>
  <c r="M31" i="5"/>
  <c r="M52" i="5"/>
  <c r="L31" i="5"/>
  <c r="L52" i="5"/>
  <c r="K31" i="5"/>
  <c r="K52" i="5"/>
  <c r="J31" i="5"/>
  <c r="J52" i="5"/>
  <c r="I31" i="5"/>
  <c r="I52" i="5"/>
  <c r="H31" i="5"/>
  <c r="H52" i="5"/>
  <c r="G31" i="5"/>
  <c r="G52" i="5"/>
  <c r="F31" i="5"/>
  <c r="F52" i="5"/>
  <c r="E31" i="5"/>
  <c r="E52" i="5"/>
  <c r="W51" i="5"/>
  <c r="X51" i="5"/>
  <c r="S30" i="5"/>
  <c r="S51" i="5"/>
  <c r="R30" i="5"/>
  <c r="R51" i="5"/>
  <c r="Q30" i="5"/>
  <c r="Q51" i="5"/>
  <c r="P30" i="5"/>
  <c r="P51" i="5"/>
  <c r="O30" i="5"/>
  <c r="O51" i="5"/>
  <c r="N30" i="5"/>
  <c r="N51" i="5"/>
  <c r="M30" i="5"/>
  <c r="M51" i="5"/>
  <c r="L30" i="5"/>
  <c r="L51" i="5"/>
  <c r="K30" i="5"/>
  <c r="K51" i="5"/>
  <c r="J30" i="5"/>
  <c r="J51" i="5"/>
  <c r="I30" i="5"/>
  <c r="I51" i="5"/>
  <c r="H30" i="5"/>
  <c r="H51" i="5"/>
  <c r="G30" i="5"/>
  <c r="G51" i="5"/>
  <c r="F30" i="5"/>
  <c r="F51" i="5"/>
  <c r="E30" i="5"/>
  <c r="E51" i="5"/>
  <c r="W50" i="5"/>
  <c r="X50" i="5"/>
  <c r="S29" i="5"/>
  <c r="S50" i="5"/>
  <c r="R29" i="5"/>
  <c r="R50" i="5"/>
  <c r="Q29" i="5"/>
  <c r="Q50" i="5"/>
  <c r="P29" i="5"/>
  <c r="P50" i="5"/>
  <c r="O29" i="5"/>
  <c r="O50" i="5"/>
  <c r="N29" i="5"/>
  <c r="N50" i="5"/>
  <c r="M29" i="5"/>
  <c r="M50" i="5"/>
  <c r="L29" i="5"/>
  <c r="L50" i="5"/>
  <c r="K29" i="5"/>
  <c r="K50" i="5"/>
  <c r="J29" i="5"/>
  <c r="J50" i="5"/>
  <c r="I29" i="5"/>
  <c r="I50" i="5"/>
  <c r="H29" i="5"/>
  <c r="H50" i="5"/>
  <c r="G29" i="5"/>
  <c r="G50" i="5"/>
  <c r="F29" i="5"/>
  <c r="F50" i="5"/>
  <c r="E29" i="5"/>
  <c r="E50" i="5"/>
  <c r="W49" i="5"/>
  <c r="X49" i="5"/>
  <c r="S28" i="5"/>
  <c r="S49" i="5"/>
  <c r="R28" i="5"/>
  <c r="R49" i="5"/>
  <c r="Q28" i="5"/>
  <c r="Q49" i="5"/>
  <c r="P28" i="5"/>
  <c r="P49" i="5"/>
  <c r="O28" i="5"/>
  <c r="O49" i="5"/>
  <c r="N28" i="5"/>
  <c r="N49" i="5"/>
  <c r="M28" i="5"/>
  <c r="M49" i="5"/>
  <c r="L28" i="5"/>
  <c r="L49" i="5"/>
  <c r="K28" i="5"/>
  <c r="K49" i="5"/>
  <c r="J28" i="5"/>
  <c r="J49" i="5"/>
  <c r="I28" i="5"/>
  <c r="I49" i="5"/>
  <c r="H28" i="5"/>
  <c r="H49" i="5"/>
  <c r="G28" i="5"/>
  <c r="G49" i="5"/>
  <c r="F28" i="5"/>
  <c r="F49" i="5"/>
  <c r="E28" i="5"/>
  <c r="E49" i="5"/>
  <c r="W48" i="5"/>
  <c r="X48" i="5"/>
  <c r="S27" i="5"/>
  <c r="S48" i="5"/>
  <c r="R27" i="5"/>
  <c r="R48" i="5"/>
  <c r="Q27" i="5"/>
  <c r="Q48" i="5"/>
  <c r="P27" i="5"/>
  <c r="P48" i="5"/>
  <c r="O27" i="5"/>
  <c r="O48" i="5"/>
  <c r="N27" i="5"/>
  <c r="N48" i="5"/>
  <c r="M27" i="5"/>
  <c r="M48" i="5"/>
  <c r="L27" i="5"/>
  <c r="L48" i="5"/>
  <c r="K27" i="5"/>
  <c r="K48" i="5"/>
  <c r="J27" i="5"/>
  <c r="J48" i="5"/>
  <c r="I27" i="5"/>
  <c r="I48" i="5"/>
  <c r="H27" i="5"/>
  <c r="H48" i="5"/>
  <c r="G27" i="5"/>
  <c r="G48" i="5"/>
  <c r="F27" i="5"/>
  <c r="F48" i="5"/>
  <c r="W47" i="5"/>
  <c r="X47" i="5"/>
  <c r="W46" i="5"/>
  <c r="X46" i="5"/>
  <c r="D44" i="5"/>
  <c r="AB42" i="5"/>
  <c r="O22" i="5"/>
  <c r="E48" i="1"/>
  <c r="D44" i="1"/>
  <c r="E27" i="1"/>
  <c r="O22" i="1"/>
  <c r="W46" i="1"/>
  <c r="X46" i="1"/>
  <c r="AB42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J32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E32" i="1"/>
  <c r="F32" i="1"/>
  <c r="G32" i="1"/>
  <c r="H32" i="1"/>
  <c r="I32" i="1"/>
  <c r="K32" i="1"/>
  <c r="L32" i="1"/>
  <c r="M32" i="1"/>
  <c r="N32" i="1"/>
  <c r="O32" i="1"/>
  <c r="P32" i="1"/>
  <c r="Q32" i="1"/>
  <c r="R32" i="1"/>
  <c r="S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F67" i="1"/>
  <c r="E65" i="1"/>
</calcChain>
</file>

<file path=xl/sharedStrings.xml><?xml version="1.0" encoding="utf-8"?>
<sst xmlns="http://schemas.openxmlformats.org/spreadsheetml/2006/main" count="69" uniqueCount="19">
  <si>
    <t>Tp</t>
  </si>
  <si>
    <t>MEAN</t>
  </si>
  <si>
    <t>Hs (m)</t>
  </si>
  <si>
    <t>Scale =</t>
  </si>
  <si>
    <t>Hs</t>
  </si>
  <si>
    <t>Capture Width =</t>
  </si>
  <si>
    <t>Power at Hs=0.136</t>
  </si>
  <si>
    <t>RCW</t>
  </si>
  <si>
    <t>Table below is Power divided by device capture width to make kW/m</t>
  </si>
  <si>
    <t>RCW Curve from Matrix, using Hs=0.136</t>
  </si>
  <si>
    <t>Tp [s]</t>
  </si>
  <si>
    <t>Hs [m]</t>
  </si>
  <si>
    <t>Mean Power Flux [kW/m]</t>
  </si>
  <si>
    <t>Tp (scaled)</t>
  </si>
  <si>
    <t>Tp (full)</t>
  </si>
  <si>
    <t>Table below is Froude Scaled Power Density (kW/m) therefore scaled to s^2.5</t>
  </si>
  <si>
    <t>FLOATING TWO-BODY HEAVING CONVERTER (F-2HB) (Inspired by Wavebob)</t>
  </si>
  <si>
    <t>FLOATING THREE-BODY OCSILLATING FLAP DEVICE (F3-OF) (Inspired by Langlee WEC)</t>
  </si>
  <si>
    <t>BOTTOM-FIXED OSCILLATING FLAP (B-OF)  (Inspired by Aquamarine Oyster)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</si>
</sst>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Fill="1" applyBorder="1"/>
    <xf numFmtId="2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left"/>
    </xf>
    <xf numFmtId="0" fontId="2" fillId="0" borderId="4" xfId="0" applyNumberFormat="1" applyFont="1" applyFill="1" applyBorder="1"/>
    <xf numFmtId="0" fontId="2" fillId="0" borderId="5" xfId="0" applyNumberFormat="1" applyFont="1" applyFill="1" applyBorder="1"/>
    <xf numFmtId="0" fontId="2" fillId="0" borderId="6" xfId="0" applyNumberFormat="1" applyFont="1" applyFill="1" applyBorder="1"/>
    <xf numFmtId="0" fontId="2" fillId="0" borderId="7" xfId="0" applyNumberFormat="1" applyFont="1" applyFill="1" applyBorder="1"/>
    <xf numFmtId="0" fontId="2" fillId="0" borderId="9" xfId="0" applyNumberFormat="1" applyFont="1" applyFill="1" applyBorder="1"/>
    <xf numFmtId="2" fontId="1" fillId="0" borderId="10" xfId="0" applyNumberFormat="1" applyFont="1" applyFill="1" applyBorder="1"/>
    <xf numFmtId="2" fontId="1" fillId="0" borderId="11" xfId="0" applyNumberFormat="1" applyFont="1" applyFill="1" applyBorder="1"/>
    <xf numFmtId="2" fontId="1" fillId="0" borderId="12" xfId="0" applyNumberFormat="1" applyFont="1" applyFill="1" applyBorder="1"/>
    <xf numFmtId="0" fontId="2" fillId="0" borderId="14" xfId="0" applyNumberFormat="1" applyFont="1" applyFill="1" applyBorder="1"/>
    <xf numFmtId="2" fontId="1" fillId="0" borderId="15" xfId="0" applyNumberFormat="1" applyFont="1" applyFill="1" applyBorder="1"/>
    <xf numFmtId="2" fontId="1" fillId="0" borderId="16" xfId="0" applyNumberFormat="1" applyFont="1" applyFill="1" applyBorder="1"/>
    <xf numFmtId="0" fontId="2" fillId="0" borderId="18" xfId="0" applyNumberFormat="1" applyFont="1" applyFill="1" applyBorder="1"/>
    <xf numFmtId="2" fontId="1" fillId="0" borderId="19" xfId="0" applyNumberFormat="1" applyFont="1" applyFill="1" applyBorder="1"/>
    <xf numFmtId="2" fontId="1" fillId="0" borderId="20" xfId="0" applyNumberFormat="1" applyFont="1" applyFill="1" applyBorder="1"/>
    <xf numFmtId="2" fontId="1" fillId="0" borderId="21" xfId="0" applyNumberFormat="1" applyFont="1" applyFill="1" applyBorder="1"/>
    <xf numFmtId="0" fontId="0" fillId="0" borderId="0" xfId="0" applyAlignment="1">
      <alignment horizontal="right"/>
    </xf>
    <xf numFmtId="0" fontId="2" fillId="0" borderId="1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8" xfId="0" applyNumberFormat="1" applyFont="1" applyFill="1" applyBorder="1"/>
    <xf numFmtId="0" fontId="2" fillId="0" borderId="13" xfId="0" applyNumberFormat="1" applyFont="1" applyFill="1" applyBorder="1"/>
    <xf numFmtId="0" fontId="2" fillId="0" borderId="17" xfId="0" applyNumberFormat="1" applyFont="1" applyFill="1" applyBorder="1"/>
    <xf numFmtId="2" fontId="1" fillId="0" borderId="22" xfId="0" applyNumberFormat="1" applyFont="1" applyFill="1" applyBorder="1"/>
    <xf numFmtId="2" fontId="1" fillId="0" borderId="23" xfId="0" applyNumberFormat="1" applyFont="1" applyFill="1" applyBorder="1"/>
    <xf numFmtId="2" fontId="1" fillId="0" borderId="24" xfId="0" applyNumberFormat="1" applyFont="1" applyFill="1" applyBorder="1"/>
    <xf numFmtId="2" fontId="1" fillId="0" borderId="25" xfId="0" applyNumberFormat="1" applyFont="1" applyFill="1" applyBorder="1"/>
    <xf numFmtId="2" fontId="1" fillId="0" borderId="26" xfId="0" applyNumberFormat="1" applyFont="1" applyFill="1" applyBorder="1"/>
    <xf numFmtId="0" fontId="3" fillId="0" borderId="10" xfId="0" applyNumberFormat="1" applyFont="1" applyFill="1" applyBorder="1"/>
    <xf numFmtId="0" fontId="3" fillId="0" borderId="11" xfId="0" applyNumberFormat="1" applyFont="1" applyFill="1" applyBorder="1"/>
    <xf numFmtId="0" fontId="3" fillId="0" borderId="24" xfId="0" applyNumberFormat="1" applyFont="1" applyFill="1" applyBorder="1"/>
    <xf numFmtId="0" fontId="3" fillId="0" borderId="15" xfId="0" applyNumberFormat="1" applyFont="1" applyFill="1" applyBorder="1"/>
    <xf numFmtId="0" fontId="3" fillId="0" borderId="0" xfId="0" applyNumberFormat="1" applyFont="1" applyFill="1" applyBorder="1"/>
    <xf numFmtId="0" fontId="3" fillId="0" borderId="25" xfId="0" applyNumberFormat="1" applyFont="1" applyFill="1" applyBorder="1"/>
    <xf numFmtId="0" fontId="3" fillId="0" borderId="22" xfId="0" applyNumberFormat="1" applyFont="1" applyFill="1" applyBorder="1"/>
    <xf numFmtId="0" fontId="3" fillId="0" borderId="23" xfId="0" applyNumberFormat="1" applyFont="1" applyFill="1" applyBorder="1"/>
    <xf numFmtId="0" fontId="3" fillId="0" borderId="26" xfId="0" applyNumberFormat="1" applyFont="1" applyFill="1" applyBorder="1"/>
    <xf numFmtId="0" fontId="0" fillId="0" borderId="0" xfId="0" applyAlignment="1">
      <alignment wrapText="1"/>
    </xf>
    <xf numFmtId="0" fontId="2" fillId="2" borderId="0" xfId="0" applyNumberFormat="1" applyFont="1" applyFill="1" applyBorder="1"/>
    <xf numFmtId="0" fontId="4" fillId="0" borderId="0" xfId="0" applyFont="1"/>
    <xf numFmtId="0" fontId="0" fillId="0" borderId="0" xfId="0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2" fontId="2" fillId="0" borderId="8" xfId="0" applyNumberFormat="1" applyFont="1" applyFill="1" applyBorder="1" applyAlignment="1">
      <alignment horizontal="center" vertical="center" textRotation="90"/>
    </xf>
    <xf numFmtId="2" fontId="2" fillId="0" borderId="13" xfId="0" applyNumberFormat="1" applyFont="1" applyFill="1" applyBorder="1" applyAlignment="1">
      <alignment horizontal="center" vertical="center" textRotation="90"/>
    </xf>
    <xf numFmtId="2" fontId="2" fillId="0" borderId="17" xfId="0" applyNumberFormat="1" applyFont="1" applyFill="1" applyBorder="1" applyAlignment="1">
      <alignment horizontal="center" vertical="center" textRotation="90"/>
    </xf>
    <xf numFmtId="2" fontId="2" fillId="0" borderId="1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164" fontId="4" fillId="0" borderId="28" xfId="0" applyNumberFormat="1" applyFont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30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33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'F3 OF'!$V$46:$V$60</c:f>
              <c:numCache>
                <c:formatCode>General</c:formatCode>
                <c:ptCount val="15"/>
                <c:pt idx="0">
                  <c:v>0.52223296786709394</c:v>
                </c:pt>
                <c:pt idx="1">
                  <c:v>0.69631062382279141</c:v>
                </c:pt>
                <c:pt idx="2">
                  <c:v>0.8703882797784892</c:v>
                </c:pt>
                <c:pt idx="3">
                  <c:v>1.044465935734187</c:v>
                </c:pt>
                <c:pt idx="4">
                  <c:v>1.2185435916898848</c:v>
                </c:pt>
                <c:pt idx="5">
                  <c:v>1.3926212476455828</c:v>
                </c:pt>
                <c:pt idx="6">
                  <c:v>1.5666989036012806</c:v>
                </c:pt>
                <c:pt idx="7">
                  <c:v>1.7407765595569784</c:v>
                </c:pt>
                <c:pt idx="8">
                  <c:v>1.9148542155126762</c:v>
                </c:pt>
                <c:pt idx="9">
                  <c:v>2.088931871468374</c:v>
                </c:pt>
                <c:pt idx="10">
                  <c:v>2.2630095274240718</c:v>
                </c:pt>
                <c:pt idx="11">
                  <c:v>2.4370871833797696</c:v>
                </c:pt>
                <c:pt idx="12">
                  <c:v>2.6111648393354674</c:v>
                </c:pt>
                <c:pt idx="13">
                  <c:v>2.7852424952911656</c:v>
                </c:pt>
                <c:pt idx="14">
                  <c:v>2.9593201512468634</c:v>
                </c:pt>
              </c:numCache>
            </c:numRef>
          </c:xVal>
          <c:yVal>
            <c:numRef>
              <c:f>'F3 OF'!$X$46:$X$60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0.42727050308050585</c:v>
                </c:pt>
                <c:pt idx="4">
                  <c:v>0.42340381299173346</c:v>
                </c:pt>
                <c:pt idx="5">
                  <c:v>0.29134530067901387</c:v>
                </c:pt>
                <c:pt idx="6">
                  <c:v>0.1671334822482981</c:v>
                </c:pt>
                <c:pt idx="7">
                  <c:v>0.12001824631975611</c:v>
                </c:pt>
                <c:pt idx="8">
                  <c:v>8.5363305912220605E-2</c:v>
                </c:pt>
                <c:pt idx="9">
                  <c:v>6.2766439693146159E-2</c:v>
                </c:pt>
                <c:pt idx="10">
                  <c:v>4.7175850258580641E-2</c:v>
                </c:pt>
                <c:pt idx="11">
                  <c:v>3.0039247914365855E-2</c:v>
                </c:pt>
                <c:pt idx="12">
                  <c:v>2.3720157430443669E-2</c:v>
                </c:pt>
                <c:pt idx="13">
                  <c:v>1.843349446811619E-2</c:v>
                </c:pt>
                <c:pt idx="14">
                  <c:v>1.3032215087985482E-2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08000"/>
        <c:axId val="62558976"/>
      </c:scatterChart>
      <c:valAx>
        <c:axId val="10380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558976"/>
        <c:crosses val="autoZero"/>
        <c:crossBetween val="midCat"/>
      </c:valAx>
      <c:valAx>
        <c:axId val="6255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0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8.3333333333333332E-3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'F3 OF'!$U$46:$U$60</c:f>
              <c:numCache>
                <c:formatCode>General</c:formatCode>
                <c:ptCount val="15"/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'F3 OF'!$X$46:$X$60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0.42727050308050585</c:v>
                </c:pt>
                <c:pt idx="4">
                  <c:v>0.42340381299173346</c:v>
                </c:pt>
                <c:pt idx="5">
                  <c:v>0.29134530067901387</c:v>
                </c:pt>
                <c:pt idx="6">
                  <c:v>0.1671334822482981</c:v>
                </c:pt>
                <c:pt idx="7">
                  <c:v>0.12001824631975611</c:v>
                </c:pt>
                <c:pt idx="8">
                  <c:v>8.5363305912220605E-2</c:v>
                </c:pt>
                <c:pt idx="9">
                  <c:v>6.2766439693146159E-2</c:v>
                </c:pt>
                <c:pt idx="10">
                  <c:v>4.7175850258580641E-2</c:v>
                </c:pt>
                <c:pt idx="11">
                  <c:v>3.0039247914365855E-2</c:v>
                </c:pt>
                <c:pt idx="12">
                  <c:v>2.3720157430443669E-2</c:v>
                </c:pt>
                <c:pt idx="13">
                  <c:v>1.843349446811619E-2</c:v>
                </c:pt>
                <c:pt idx="14">
                  <c:v>1.3032215087985482E-2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0224"/>
        <c:axId val="62582144"/>
      </c:scatterChart>
      <c:valAx>
        <c:axId val="625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582144"/>
        <c:crosses val="autoZero"/>
        <c:crossBetween val="midCat"/>
      </c:valAx>
      <c:valAx>
        <c:axId val="6258214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RCW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58022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>
                <a:effectLst/>
              </a:rPr>
              <a:t>RCW Curve from Matrix, using H</a:t>
            </a:r>
            <a:r>
              <a:rPr lang="en-US" sz="1400" b="1" baseline="-25000">
                <a:effectLst/>
              </a:rPr>
              <a:t>s</a:t>
            </a:r>
            <a:r>
              <a:rPr lang="en-US" sz="1400" b="1">
                <a:effectLst/>
              </a:rPr>
              <a:t>=0.136</a:t>
            </a:r>
            <a:endParaRPr lang="en-US" sz="1400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'F3 OF FORMATTED'!$D$13:$R$13</c:f>
              <c:numCache>
                <c:formatCode>0.0000</c:formatCode>
                <c:ptCount val="15"/>
                <c:pt idx="0">
                  <c:v>0.5222329678670935</c:v>
                </c:pt>
                <c:pt idx="1">
                  <c:v>0.69631062382279141</c:v>
                </c:pt>
                <c:pt idx="2">
                  <c:v>0.8703882797784892</c:v>
                </c:pt>
                <c:pt idx="3">
                  <c:v>1.044465935734187</c:v>
                </c:pt>
                <c:pt idx="4">
                  <c:v>1.2185435916898848</c:v>
                </c:pt>
                <c:pt idx="5">
                  <c:v>1.3926212476455828</c:v>
                </c:pt>
                <c:pt idx="6">
                  <c:v>1.5666989036012806</c:v>
                </c:pt>
                <c:pt idx="7">
                  <c:v>1.7407765595569784</c:v>
                </c:pt>
                <c:pt idx="8">
                  <c:v>1.9148542155126762</c:v>
                </c:pt>
                <c:pt idx="9">
                  <c:v>2.088931871468374</c:v>
                </c:pt>
                <c:pt idx="10">
                  <c:v>2.2630095274240718</c:v>
                </c:pt>
                <c:pt idx="11">
                  <c:v>2.4370871833797696</c:v>
                </c:pt>
                <c:pt idx="12">
                  <c:v>2.6111648393354674</c:v>
                </c:pt>
                <c:pt idx="13">
                  <c:v>2.7852424952911656</c:v>
                </c:pt>
                <c:pt idx="14">
                  <c:v>2.9593201512468634</c:v>
                </c:pt>
              </c:numCache>
            </c:numRef>
          </c:xVal>
          <c:yVal>
            <c:numRef>
              <c:f>'F3 OF FORMATTED'!$D$22:$R$22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4.1271002047856527E-3</c:v>
                </c:pt>
                <c:pt idx="4">
                  <c:v>4.7713761559117513E-3</c:v>
                </c:pt>
                <c:pt idx="5">
                  <c:v>3.7522248518651394E-3</c:v>
                </c:pt>
                <c:pt idx="6">
                  <c:v>2.4215688557028361E-3</c:v>
                </c:pt>
                <c:pt idx="7">
                  <c:v>1.9321379367914203E-3</c:v>
                </c:pt>
                <c:pt idx="8">
                  <c:v>1.5116622305567002E-3</c:v>
                </c:pt>
                <c:pt idx="9">
                  <c:v>1.2125498214532312E-3</c:v>
                </c:pt>
                <c:pt idx="10">
                  <c:v>9.8731091824817013E-4</c:v>
                </c:pt>
                <c:pt idx="11">
                  <c:v>6.7703004480465273E-4</c:v>
                </c:pt>
                <c:pt idx="12">
                  <c:v>5.7279560537722531E-4</c:v>
                </c:pt>
                <c:pt idx="13">
                  <c:v>4.748085236918759E-4</c:v>
                </c:pt>
                <c:pt idx="14">
                  <c:v>3.5666296171519391E-4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4944"/>
        <c:axId val="62199296"/>
      </c:scatterChart>
      <c:valAx>
        <c:axId val="4947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[s]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62199296"/>
        <c:crosses val="autoZero"/>
        <c:crossBetween val="midCat"/>
      </c:valAx>
      <c:valAx>
        <c:axId val="6219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RCW [-]</a:t>
                </a:r>
              </a:p>
            </c:rich>
          </c:tx>
          <c:layout/>
          <c:overlay val="0"/>
        </c:title>
        <c:numFmt formatCode="0.0000" sourceLinked="1"/>
        <c:majorTickMark val="none"/>
        <c:minorTickMark val="none"/>
        <c:tickLblPos val="nextTo"/>
        <c:crossAx val="4947494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'F-2HB'!$V$46:$V$60</c:f>
              <c:numCache>
                <c:formatCode>General</c:formatCode>
                <c:ptCount val="15"/>
                <c:pt idx="0">
                  <c:v>0.52223296786709394</c:v>
                </c:pt>
                <c:pt idx="1">
                  <c:v>0.69631062382279141</c:v>
                </c:pt>
                <c:pt idx="2">
                  <c:v>0.8703882797784892</c:v>
                </c:pt>
                <c:pt idx="3">
                  <c:v>1.044465935734187</c:v>
                </c:pt>
                <c:pt idx="4">
                  <c:v>1.2185435916898848</c:v>
                </c:pt>
                <c:pt idx="5">
                  <c:v>1.3926212476455828</c:v>
                </c:pt>
                <c:pt idx="6">
                  <c:v>1.5666989036012806</c:v>
                </c:pt>
                <c:pt idx="7">
                  <c:v>1.7407765595569784</c:v>
                </c:pt>
                <c:pt idx="8">
                  <c:v>1.9148542155126762</c:v>
                </c:pt>
                <c:pt idx="9">
                  <c:v>2.088931871468374</c:v>
                </c:pt>
                <c:pt idx="10">
                  <c:v>2.2630095274240718</c:v>
                </c:pt>
                <c:pt idx="11">
                  <c:v>2.4370871833797696</c:v>
                </c:pt>
                <c:pt idx="12">
                  <c:v>2.6111648393354674</c:v>
                </c:pt>
                <c:pt idx="13">
                  <c:v>2.7852424952911656</c:v>
                </c:pt>
                <c:pt idx="14">
                  <c:v>2.9593201512468634</c:v>
                </c:pt>
              </c:numCache>
            </c:numRef>
          </c:xVal>
          <c:yVal>
            <c:numRef>
              <c:f>'F-2HB'!$X$46:$X$60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0.21641377071543774</c:v>
                </c:pt>
                <c:pt idx="4">
                  <c:v>0.2373226717360091</c:v>
                </c:pt>
                <c:pt idx="5">
                  <c:v>0.28505788658843839</c:v>
                </c:pt>
                <c:pt idx="6">
                  <c:v>0.2990571631522661</c:v>
                </c:pt>
                <c:pt idx="7">
                  <c:v>0.28118857654875246</c:v>
                </c:pt>
                <c:pt idx="8">
                  <c:v>0.2399859717019199</c:v>
                </c:pt>
                <c:pt idx="9">
                  <c:v>0.16851903484885544</c:v>
                </c:pt>
                <c:pt idx="10">
                  <c:v>0.12682603737180637</c:v>
                </c:pt>
                <c:pt idx="11">
                  <c:v>0.10949576314077722</c:v>
                </c:pt>
                <c:pt idx="12">
                  <c:v>6.4575952457361654E-2</c:v>
                </c:pt>
                <c:pt idx="13">
                  <c:v>6.1838625520699235E-2</c:v>
                </c:pt>
                <c:pt idx="14">
                  <c:v>4.6751142047942701E-2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4256"/>
        <c:axId val="62225792"/>
      </c:scatterChart>
      <c:valAx>
        <c:axId val="622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225792"/>
        <c:crosses val="autoZero"/>
        <c:crossBetween val="midCat"/>
      </c:valAx>
      <c:valAx>
        <c:axId val="622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24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8.3333333333333332E-3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'F-2HB'!$U$46:$U$60</c:f>
              <c:numCache>
                <c:formatCode>General</c:formatCode>
                <c:ptCount val="15"/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'F-2HB'!$X$46:$X$60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0.21641377071543774</c:v>
                </c:pt>
                <c:pt idx="4">
                  <c:v>0.2373226717360091</c:v>
                </c:pt>
                <c:pt idx="5">
                  <c:v>0.28505788658843839</c:v>
                </c:pt>
                <c:pt idx="6">
                  <c:v>0.2990571631522661</c:v>
                </c:pt>
                <c:pt idx="7">
                  <c:v>0.28118857654875246</c:v>
                </c:pt>
                <c:pt idx="8">
                  <c:v>0.2399859717019199</c:v>
                </c:pt>
                <c:pt idx="9">
                  <c:v>0.16851903484885544</c:v>
                </c:pt>
                <c:pt idx="10">
                  <c:v>0.12682603737180637</c:v>
                </c:pt>
                <c:pt idx="11">
                  <c:v>0.10949576314077722</c:v>
                </c:pt>
                <c:pt idx="12">
                  <c:v>6.4575952457361654E-2</c:v>
                </c:pt>
                <c:pt idx="13">
                  <c:v>6.1838625520699235E-2</c:v>
                </c:pt>
                <c:pt idx="14">
                  <c:v>4.6751142047942701E-2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34464"/>
        <c:axId val="62336384"/>
      </c:scatterChart>
      <c:valAx>
        <c:axId val="623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36384"/>
        <c:crosses val="autoZero"/>
        <c:crossBetween val="midCat"/>
      </c:valAx>
      <c:valAx>
        <c:axId val="623363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RCW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3446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'B-OF'!$V$46:$V$60</c:f>
              <c:numCache>
                <c:formatCode>General</c:formatCode>
                <c:ptCount val="15"/>
                <c:pt idx="0">
                  <c:v>0.52223296786709394</c:v>
                </c:pt>
                <c:pt idx="1">
                  <c:v>0.69631062382279141</c:v>
                </c:pt>
                <c:pt idx="2">
                  <c:v>0.8703882797784892</c:v>
                </c:pt>
                <c:pt idx="3">
                  <c:v>1.044465935734187</c:v>
                </c:pt>
                <c:pt idx="4">
                  <c:v>1.2185435916898848</c:v>
                </c:pt>
                <c:pt idx="5">
                  <c:v>1.3926212476455828</c:v>
                </c:pt>
                <c:pt idx="6">
                  <c:v>1.5666989036012806</c:v>
                </c:pt>
                <c:pt idx="7">
                  <c:v>1.7407765595569784</c:v>
                </c:pt>
                <c:pt idx="8">
                  <c:v>1.9148542155126762</c:v>
                </c:pt>
                <c:pt idx="9">
                  <c:v>2.088931871468374</c:v>
                </c:pt>
                <c:pt idx="10">
                  <c:v>2.2630095274240718</c:v>
                </c:pt>
                <c:pt idx="11">
                  <c:v>2.4370871833797696</c:v>
                </c:pt>
                <c:pt idx="12">
                  <c:v>2.6111648393354674</c:v>
                </c:pt>
                <c:pt idx="13">
                  <c:v>2.7852424952911656</c:v>
                </c:pt>
                <c:pt idx="14">
                  <c:v>2.9593201512468634</c:v>
                </c:pt>
              </c:numCache>
            </c:numRef>
          </c:xVal>
          <c:yVal>
            <c:numRef>
              <c:f>'B-OF'!$X$46:$X$60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1.2929880751522765E-2</c:v>
                </c:pt>
                <c:pt idx="3">
                  <c:v>0.80724872188382668</c:v>
                </c:pt>
                <c:pt idx="4">
                  <c:v>0.79917439346505037</c:v>
                </c:pt>
                <c:pt idx="5">
                  <c:v>0.81632918521484021</c:v>
                </c:pt>
                <c:pt idx="6">
                  <c:v>0.74019263622912501</c:v>
                </c:pt>
                <c:pt idx="7">
                  <c:v>0.71764634390460058</c:v>
                </c:pt>
                <c:pt idx="8">
                  <c:v>0.59237388035752259</c:v>
                </c:pt>
                <c:pt idx="9">
                  <c:v>0.5501178689484757</c:v>
                </c:pt>
                <c:pt idx="10">
                  <c:v>0.47724657468287507</c:v>
                </c:pt>
                <c:pt idx="11">
                  <c:v>0.39841495664867765</c:v>
                </c:pt>
                <c:pt idx="12">
                  <c:v>0.36272656310404011</c:v>
                </c:pt>
                <c:pt idx="13">
                  <c:v>0.2956184803365518</c:v>
                </c:pt>
                <c:pt idx="14">
                  <c:v>0.32825969855279824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1568"/>
        <c:axId val="62623104"/>
      </c:scatterChart>
      <c:valAx>
        <c:axId val="626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623104"/>
        <c:crosses val="autoZero"/>
        <c:crossBetween val="midCat"/>
      </c:valAx>
      <c:valAx>
        <c:axId val="626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2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dLbls>
            <c:dLbl>
              <c:idx val="7"/>
              <c:layout>
                <c:manualLayout>
                  <c:x val="-8.3333333333333332E-3"/>
                  <c:y val="-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'B-OF'!$U$46:$U$60</c:f>
              <c:numCache>
                <c:formatCode>General</c:formatCode>
                <c:ptCount val="15"/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xVal>
          <c:yVal>
            <c:numRef>
              <c:f>'B-OF'!$X$46:$X$60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1.2929880751522765E-2</c:v>
                </c:pt>
                <c:pt idx="3">
                  <c:v>0.80724872188382668</c:v>
                </c:pt>
                <c:pt idx="4">
                  <c:v>0.79917439346505037</c:v>
                </c:pt>
                <c:pt idx="5">
                  <c:v>0.81632918521484021</c:v>
                </c:pt>
                <c:pt idx="6">
                  <c:v>0.74019263622912501</c:v>
                </c:pt>
                <c:pt idx="7">
                  <c:v>0.71764634390460058</c:v>
                </c:pt>
                <c:pt idx="8">
                  <c:v>0.59237388035752259</c:v>
                </c:pt>
                <c:pt idx="9">
                  <c:v>0.5501178689484757</c:v>
                </c:pt>
                <c:pt idx="10">
                  <c:v>0.47724657468287507</c:v>
                </c:pt>
                <c:pt idx="11">
                  <c:v>0.39841495664867765</c:v>
                </c:pt>
                <c:pt idx="12">
                  <c:v>0.36272656310404011</c:v>
                </c:pt>
                <c:pt idx="13">
                  <c:v>0.2956184803365518</c:v>
                </c:pt>
                <c:pt idx="14">
                  <c:v>0.32825969855279824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8320"/>
        <c:axId val="62650240"/>
      </c:scatterChart>
      <c:valAx>
        <c:axId val="6264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650240"/>
        <c:crosses val="autoZero"/>
        <c:crossBetween val="midCat"/>
      </c:valAx>
      <c:valAx>
        <c:axId val="626502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RCW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648320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142875</xdr:colOff>
      <xdr:row>44</xdr:row>
      <xdr:rowOff>295275</xdr:rowOff>
    </xdr:from>
    <xdr:to>
      <xdr:col>32</xdr:col>
      <xdr:colOff>447675</xdr:colOff>
      <xdr:row>58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352425</xdr:colOff>
      <xdr:row>1</xdr:row>
      <xdr:rowOff>47625</xdr:rowOff>
    </xdr:from>
    <xdr:to>
      <xdr:col>37</xdr:col>
      <xdr:colOff>428625</xdr:colOff>
      <xdr:row>41</xdr:row>
      <xdr:rowOff>152400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766" t="13771" r="54917" b="6238"/>
        <a:stretch/>
      </xdr:blipFill>
      <xdr:spPr>
        <a:xfrm>
          <a:off x="14563725" y="238125"/>
          <a:ext cx="8610600" cy="7800975"/>
        </a:xfrm>
        <a:prstGeom prst="rect">
          <a:avLst/>
        </a:prstGeom>
      </xdr:spPr>
    </xdr:pic>
    <xdr:clientData/>
  </xdr:twoCellAnchor>
  <xdr:twoCellAnchor>
    <xdr:from>
      <xdr:col>19</xdr:col>
      <xdr:colOff>152400</xdr:colOff>
      <xdr:row>63</xdr:row>
      <xdr:rowOff>28575</xdr:rowOff>
    </xdr:from>
    <xdr:to>
      <xdr:col>26</xdr:col>
      <xdr:colOff>266700</xdr:colOff>
      <xdr:row>77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10</xdr:row>
      <xdr:rowOff>95250</xdr:rowOff>
    </xdr:from>
    <xdr:to>
      <xdr:col>28</xdr:col>
      <xdr:colOff>19050</xdr:colOff>
      <xdr:row>28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142875</xdr:colOff>
      <xdr:row>44</xdr:row>
      <xdr:rowOff>295275</xdr:rowOff>
    </xdr:from>
    <xdr:to>
      <xdr:col>32</xdr:col>
      <xdr:colOff>447675</xdr:colOff>
      <xdr:row>58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352425</xdr:colOff>
      <xdr:row>1</xdr:row>
      <xdr:rowOff>47625</xdr:rowOff>
    </xdr:from>
    <xdr:to>
      <xdr:col>37</xdr:col>
      <xdr:colOff>428625</xdr:colOff>
      <xdr:row>41</xdr:row>
      <xdr:rowOff>152400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766" t="13771" r="54917" b="6238"/>
        <a:stretch/>
      </xdr:blipFill>
      <xdr:spPr>
        <a:xfrm>
          <a:off x="14754225" y="238125"/>
          <a:ext cx="8610600" cy="7800975"/>
        </a:xfrm>
        <a:prstGeom prst="rect">
          <a:avLst/>
        </a:prstGeom>
      </xdr:spPr>
    </xdr:pic>
    <xdr:clientData/>
  </xdr:twoCellAnchor>
  <xdr:twoCellAnchor>
    <xdr:from>
      <xdr:col>19</xdr:col>
      <xdr:colOff>152400</xdr:colOff>
      <xdr:row>63</xdr:row>
      <xdr:rowOff>28575</xdr:rowOff>
    </xdr:from>
    <xdr:to>
      <xdr:col>26</xdr:col>
      <xdr:colOff>266700</xdr:colOff>
      <xdr:row>77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142875</xdr:colOff>
      <xdr:row>44</xdr:row>
      <xdr:rowOff>295275</xdr:rowOff>
    </xdr:from>
    <xdr:to>
      <xdr:col>32</xdr:col>
      <xdr:colOff>447675</xdr:colOff>
      <xdr:row>58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352425</xdr:colOff>
      <xdr:row>1</xdr:row>
      <xdr:rowOff>47625</xdr:rowOff>
    </xdr:from>
    <xdr:to>
      <xdr:col>37</xdr:col>
      <xdr:colOff>428625</xdr:colOff>
      <xdr:row>41</xdr:row>
      <xdr:rowOff>152400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766" t="13771" r="54917" b="6238"/>
        <a:stretch/>
      </xdr:blipFill>
      <xdr:spPr>
        <a:xfrm>
          <a:off x="14754225" y="238125"/>
          <a:ext cx="8610600" cy="7800975"/>
        </a:xfrm>
        <a:prstGeom prst="rect">
          <a:avLst/>
        </a:prstGeom>
      </xdr:spPr>
    </xdr:pic>
    <xdr:clientData/>
  </xdr:twoCellAnchor>
  <xdr:twoCellAnchor>
    <xdr:from>
      <xdr:col>19</xdr:col>
      <xdr:colOff>152400</xdr:colOff>
      <xdr:row>63</xdr:row>
      <xdr:rowOff>28575</xdr:rowOff>
    </xdr:from>
    <xdr:to>
      <xdr:col>26</xdr:col>
      <xdr:colOff>266700</xdr:colOff>
      <xdr:row>77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67"/>
  <sheetViews>
    <sheetView tabSelected="1" workbookViewId="0">
      <selection activeCell="F34" sqref="F34"/>
    </sheetView>
  </sheetViews>
  <sheetFormatPr defaultRowHeight="15" x14ac:dyDescent="0.25"/>
  <cols>
    <col min="5" max="5" width="12" bestFit="1" customWidth="1"/>
    <col min="22" max="22" width="12" bestFit="1" customWidth="1"/>
  </cols>
  <sheetData>
    <row r="1" spans="3:19" x14ac:dyDescent="0.25">
      <c r="E1" s="55" t="s">
        <v>17</v>
      </c>
      <c r="F1" s="55"/>
      <c r="G1" s="55"/>
      <c r="H1" s="55"/>
      <c r="I1" s="55"/>
      <c r="J1" s="55"/>
      <c r="K1" s="55"/>
      <c r="L1" s="55"/>
      <c r="M1" s="55"/>
    </row>
    <row r="2" spans="3:19" ht="15.75" thickBot="1" x14ac:dyDescent="0.3"/>
    <row r="3" spans="3:19" ht="15.75" thickBot="1" x14ac:dyDescent="0.3">
      <c r="C3" s="1"/>
      <c r="D3" s="2"/>
      <c r="E3" s="59" t="s">
        <v>0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1"/>
    </row>
    <row r="4" spans="3:19" ht="15.75" thickBot="1" x14ac:dyDescent="0.3">
      <c r="C4" s="3"/>
      <c r="D4" s="4" t="s">
        <v>1</v>
      </c>
      <c r="E4" s="5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7">
        <v>17</v>
      </c>
    </row>
    <row r="5" spans="3:19" ht="15" customHeight="1" x14ac:dyDescent="0.25">
      <c r="C5" s="56" t="s">
        <v>2</v>
      </c>
      <c r="D5" s="8">
        <v>0.5</v>
      </c>
      <c r="E5" s="9">
        <v>4.4374469999999997</v>
      </c>
      <c r="F5" s="10">
        <v>5.0749370000000003</v>
      </c>
      <c r="G5" s="10">
        <v>7.9658389999999999</v>
      </c>
      <c r="H5" s="10">
        <v>12.1495</v>
      </c>
      <c r="I5" s="10">
        <v>16.770479999999999</v>
      </c>
      <c r="J5" s="10">
        <v>17.135929999999998</v>
      </c>
      <c r="K5" s="10">
        <v>11.94096</v>
      </c>
      <c r="L5" s="10">
        <v>9.1588779999999996</v>
      </c>
      <c r="M5" s="10">
        <v>6.5734009999999996</v>
      </c>
      <c r="N5" s="10">
        <v>4.3867440000000002</v>
      </c>
      <c r="O5" s="10">
        <v>4.0015070000000001</v>
      </c>
      <c r="P5" s="10">
        <v>2.999654</v>
      </c>
      <c r="Q5" s="10">
        <v>2.857488</v>
      </c>
      <c r="R5" s="10">
        <v>1.9537230000000001</v>
      </c>
      <c r="S5" s="11">
        <v>1.710159</v>
      </c>
    </row>
    <row r="6" spans="3:19" x14ac:dyDescent="0.25">
      <c r="C6" s="57"/>
      <c r="D6" s="12">
        <v>1</v>
      </c>
      <c r="E6" s="13">
        <v>16.65316</v>
      </c>
      <c r="F6" s="2">
        <v>19.003779999999999</v>
      </c>
      <c r="G6" s="2">
        <v>29.479559999999999</v>
      </c>
      <c r="H6" s="2">
        <v>46.944450000000003</v>
      </c>
      <c r="I6" s="2">
        <v>56.607480000000002</v>
      </c>
      <c r="J6" s="2">
        <v>52.377229999999997</v>
      </c>
      <c r="K6" s="2">
        <v>37.139229999999998</v>
      </c>
      <c r="L6" s="2">
        <v>28.7288</v>
      </c>
      <c r="M6" s="2">
        <v>19.841670000000001</v>
      </c>
      <c r="N6" s="2">
        <v>16.62311</v>
      </c>
      <c r="O6" s="2">
        <v>12.937939999999999</v>
      </c>
      <c r="P6" s="2">
        <v>9.3276070000000004</v>
      </c>
      <c r="Q6" s="2">
        <v>7.293806</v>
      </c>
      <c r="R6" s="2">
        <v>7.3957249999999997</v>
      </c>
      <c r="S6" s="14">
        <v>4.493309</v>
      </c>
    </row>
    <row r="7" spans="3:19" x14ac:dyDescent="0.25">
      <c r="C7" s="57"/>
      <c r="D7" s="12">
        <v>1.5</v>
      </c>
      <c r="E7" s="13">
        <v>0</v>
      </c>
      <c r="F7" s="2">
        <v>41.544139999999999</v>
      </c>
      <c r="G7" s="2">
        <v>63.140329999999999</v>
      </c>
      <c r="H7" s="2">
        <v>92.366309999999999</v>
      </c>
      <c r="I7" s="2">
        <v>110.7384</v>
      </c>
      <c r="J7" s="2">
        <v>109.49469999999999</v>
      </c>
      <c r="K7" s="2">
        <v>64.960570000000004</v>
      </c>
      <c r="L7" s="2">
        <v>55.908479999999997</v>
      </c>
      <c r="M7" s="2">
        <v>38.49474</v>
      </c>
      <c r="N7" s="2">
        <v>29.091909999999999</v>
      </c>
      <c r="O7" s="2">
        <v>22.06476</v>
      </c>
      <c r="P7" s="2">
        <v>19.259589999999999</v>
      </c>
      <c r="Q7" s="2">
        <v>12.74188</v>
      </c>
      <c r="R7" s="2">
        <v>11.20693</v>
      </c>
      <c r="S7" s="14">
        <v>11.499180000000001</v>
      </c>
    </row>
    <row r="8" spans="3:19" x14ac:dyDescent="0.25">
      <c r="C8" s="57"/>
      <c r="D8" s="12">
        <v>2</v>
      </c>
      <c r="E8" s="13">
        <v>0</v>
      </c>
      <c r="F8" s="2">
        <v>66.294380000000004</v>
      </c>
      <c r="G8" s="2">
        <v>99.033699999999996</v>
      </c>
      <c r="H8" s="2">
        <v>150.66800000000001</v>
      </c>
      <c r="I8" s="2">
        <v>200.9692</v>
      </c>
      <c r="J8" s="2">
        <v>164.91</v>
      </c>
      <c r="K8" s="2">
        <v>105.26519999999999</v>
      </c>
      <c r="L8" s="2">
        <v>85.295400000000001</v>
      </c>
      <c r="M8" s="2">
        <v>58.633879999999998</v>
      </c>
      <c r="N8" s="2">
        <v>52.313989999999997</v>
      </c>
      <c r="O8" s="2">
        <v>40.558540000000001</v>
      </c>
      <c r="P8" s="2">
        <v>28.763909999999999</v>
      </c>
      <c r="Q8" s="2">
        <v>24.22259</v>
      </c>
      <c r="R8" s="2">
        <v>19.305260000000001</v>
      </c>
      <c r="S8" s="14">
        <v>17.56748</v>
      </c>
    </row>
    <row r="9" spans="3:19" x14ac:dyDescent="0.25">
      <c r="C9" s="57"/>
      <c r="D9" s="12">
        <v>2.5</v>
      </c>
      <c r="E9" s="13">
        <v>0</v>
      </c>
      <c r="F9" s="2">
        <v>0</v>
      </c>
      <c r="G9" s="2">
        <v>160.22720000000001</v>
      </c>
      <c r="H9" s="2">
        <v>241.8218</v>
      </c>
      <c r="I9" s="2">
        <v>261.83190000000002</v>
      </c>
      <c r="J9" s="2">
        <v>226.35509999999999</v>
      </c>
      <c r="K9" s="2">
        <v>166.20070000000001</v>
      </c>
      <c r="L9" s="2">
        <v>117.64749999999999</v>
      </c>
      <c r="M9" s="2">
        <v>83.092969999999994</v>
      </c>
      <c r="N9" s="2">
        <v>69.869450000000001</v>
      </c>
      <c r="O9" s="2">
        <v>57.473320000000001</v>
      </c>
      <c r="P9" s="2">
        <v>39.242649999999998</v>
      </c>
      <c r="Q9" s="2">
        <v>28.505839999999999</v>
      </c>
      <c r="R9" s="2">
        <v>26.19604</v>
      </c>
      <c r="S9" s="14">
        <v>23.72711</v>
      </c>
    </row>
    <row r="10" spans="3:19" x14ac:dyDescent="0.25">
      <c r="C10" s="57"/>
      <c r="D10" s="12">
        <v>3</v>
      </c>
      <c r="E10" s="13">
        <v>0</v>
      </c>
      <c r="F10" s="2">
        <v>0</v>
      </c>
      <c r="G10" s="2">
        <v>212.52340000000001</v>
      </c>
      <c r="H10" s="2">
        <v>319.26299999999998</v>
      </c>
      <c r="I10" s="2">
        <v>372.09429999999998</v>
      </c>
      <c r="J10" s="2">
        <v>327.16759999999999</v>
      </c>
      <c r="K10" s="2">
        <v>210.96449999999999</v>
      </c>
      <c r="L10" s="2">
        <v>151.97790000000001</v>
      </c>
      <c r="M10" s="2">
        <v>116.4337</v>
      </c>
      <c r="N10" s="2">
        <v>93.656630000000007</v>
      </c>
      <c r="O10" s="2">
        <v>75.416079999999994</v>
      </c>
      <c r="P10" s="2">
        <v>66.091849999999994</v>
      </c>
      <c r="Q10" s="2">
        <v>44.805810000000001</v>
      </c>
      <c r="R10" s="2">
        <v>42.088450000000002</v>
      </c>
      <c r="S10" s="14">
        <v>30.833459999999999</v>
      </c>
    </row>
    <row r="11" spans="3:19" x14ac:dyDescent="0.25">
      <c r="C11" s="57"/>
      <c r="D11" s="12">
        <v>3.5</v>
      </c>
      <c r="E11" s="13">
        <v>0</v>
      </c>
      <c r="F11" s="2">
        <v>0</v>
      </c>
      <c r="G11" s="2">
        <v>270.14999999999998</v>
      </c>
      <c r="H11" s="2">
        <v>436.0222</v>
      </c>
      <c r="I11" s="2">
        <v>503.14510000000001</v>
      </c>
      <c r="J11" s="2">
        <v>407.75220000000002</v>
      </c>
      <c r="K11" s="2">
        <v>292.70699999999999</v>
      </c>
      <c r="L11" s="2">
        <v>203.21680000000001</v>
      </c>
      <c r="M11" s="2">
        <v>148.3305</v>
      </c>
      <c r="N11" s="2">
        <v>115.4873</v>
      </c>
      <c r="O11" s="2">
        <v>92.630099999999999</v>
      </c>
      <c r="P11" s="2">
        <v>74.812119999999993</v>
      </c>
      <c r="Q11" s="2">
        <v>57.966929999999998</v>
      </c>
      <c r="R11" s="2">
        <v>44.26585</v>
      </c>
      <c r="S11" s="14">
        <v>41.164160000000003</v>
      </c>
    </row>
    <row r="12" spans="3:19" x14ac:dyDescent="0.25">
      <c r="C12" s="57"/>
      <c r="D12" s="12">
        <v>4</v>
      </c>
      <c r="E12" s="13">
        <v>0</v>
      </c>
      <c r="F12" s="2">
        <v>0</v>
      </c>
      <c r="G12" s="2">
        <v>0</v>
      </c>
      <c r="H12" s="2">
        <v>553.81780000000003</v>
      </c>
      <c r="I12" s="2">
        <v>540.26250000000005</v>
      </c>
      <c r="J12" s="2">
        <v>521.32899999999995</v>
      </c>
      <c r="K12" s="2">
        <v>355.46339999999998</v>
      </c>
      <c r="L12" s="2">
        <v>260.726</v>
      </c>
      <c r="M12" s="2">
        <v>191.6567</v>
      </c>
      <c r="N12" s="2">
        <v>144.19149999999999</v>
      </c>
      <c r="O12" s="2">
        <v>122.78360000000001</v>
      </c>
      <c r="P12" s="2">
        <v>84.035960000000003</v>
      </c>
      <c r="Q12" s="2">
        <v>81.005420000000001</v>
      </c>
      <c r="R12" s="2">
        <v>55.798110000000001</v>
      </c>
      <c r="S12" s="14">
        <v>53.242240000000002</v>
      </c>
    </row>
    <row r="13" spans="3:19" x14ac:dyDescent="0.25">
      <c r="C13" s="57"/>
      <c r="D13" s="12">
        <v>4.5</v>
      </c>
      <c r="E13" s="13">
        <v>0</v>
      </c>
      <c r="F13" s="2">
        <v>0</v>
      </c>
      <c r="G13" s="2">
        <v>0</v>
      </c>
      <c r="H13" s="2">
        <v>645.46079999999995</v>
      </c>
      <c r="I13" s="2">
        <v>746.22280000000001</v>
      </c>
      <c r="J13" s="2">
        <v>586.83190000000002</v>
      </c>
      <c r="K13" s="2">
        <v>378.72300000000001</v>
      </c>
      <c r="L13" s="2">
        <v>302.17809999999997</v>
      </c>
      <c r="M13" s="2">
        <v>236.41749999999999</v>
      </c>
      <c r="N13" s="2">
        <v>189.63759999999999</v>
      </c>
      <c r="O13" s="2">
        <v>154.41120000000001</v>
      </c>
      <c r="P13" s="2">
        <v>105.88460000000001</v>
      </c>
      <c r="Q13" s="2">
        <v>89.58278</v>
      </c>
      <c r="R13" s="2">
        <v>74.258020000000002</v>
      </c>
      <c r="S13" s="14">
        <v>55.780560000000001</v>
      </c>
    </row>
    <row r="14" spans="3:19" x14ac:dyDescent="0.25">
      <c r="C14" s="57"/>
      <c r="D14" s="12">
        <v>5</v>
      </c>
      <c r="E14" s="13">
        <v>0</v>
      </c>
      <c r="F14" s="2">
        <v>0</v>
      </c>
      <c r="G14" s="2">
        <v>0</v>
      </c>
      <c r="H14" s="2">
        <v>796.14980000000003</v>
      </c>
      <c r="I14" s="2">
        <v>926.1309</v>
      </c>
      <c r="J14" s="2">
        <v>694.6653</v>
      </c>
      <c r="K14" s="2">
        <v>485.90629999999999</v>
      </c>
      <c r="L14" s="2">
        <v>341.08179999999999</v>
      </c>
      <c r="M14" s="2">
        <v>287.06959999999998</v>
      </c>
      <c r="N14" s="2">
        <v>211.4135</v>
      </c>
      <c r="O14" s="2">
        <v>167.83160000000001</v>
      </c>
      <c r="P14" s="2">
        <v>135.71719999999999</v>
      </c>
      <c r="Q14" s="2">
        <v>111.2105</v>
      </c>
      <c r="R14" s="2">
        <v>93.810929999999999</v>
      </c>
      <c r="S14" s="14">
        <v>77.528589999999994</v>
      </c>
    </row>
    <row r="15" spans="3:19" x14ac:dyDescent="0.25">
      <c r="C15" s="57"/>
      <c r="D15" s="12">
        <v>5.5</v>
      </c>
      <c r="E15" s="13">
        <v>0</v>
      </c>
      <c r="F15" s="2">
        <v>0</v>
      </c>
      <c r="G15" s="2">
        <v>0</v>
      </c>
      <c r="H15" s="2">
        <v>939.38329999999996</v>
      </c>
      <c r="I15" s="2">
        <v>954.73009999999999</v>
      </c>
      <c r="J15" s="2">
        <v>807.95420000000001</v>
      </c>
      <c r="K15" s="2">
        <v>603.11530000000005</v>
      </c>
      <c r="L15" s="2">
        <v>429.61430000000001</v>
      </c>
      <c r="M15" s="2">
        <v>343.0283</v>
      </c>
      <c r="N15" s="2">
        <v>231.18879999999999</v>
      </c>
      <c r="O15" s="2">
        <v>201.4897</v>
      </c>
      <c r="P15" s="2">
        <v>150.1378</v>
      </c>
      <c r="Q15" s="2">
        <v>120.2937</v>
      </c>
      <c r="R15" s="2">
        <v>96.750519999999995</v>
      </c>
      <c r="S15" s="14">
        <v>89.901889999999995</v>
      </c>
    </row>
    <row r="16" spans="3:19" x14ac:dyDescent="0.25">
      <c r="C16" s="57"/>
      <c r="D16" s="12">
        <v>6</v>
      </c>
      <c r="E16" s="13">
        <v>0</v>
      </c>
      <c r="F16" s="2">
        <v>0</v>
      </c>
      <c r="G16" s="2">
        <v>0</v>
      </c>
      <c r="H16" s="2">
        <v>0</v>
      </c>
      <c r="I16" s="2">
        <v>1161.415</v>
      </c>
      <c r="J16" s="2">
        <v>956.67460000000005</v>
      </c>
      <c r="K16" s="2">
        <v>642.03409999999997</v>
      </c>
      <c r="L16" s="2">
        <v>480.80770000000001</v>
      </c>
      <c r="M16" s="2">
        <v>329.08730000000003</v>
      </c>
      <c r="N16" s="2">
        <v>289.46780000000001</v>
      </c>
      <c r="O16" s="2">
        <v>212.2586</v>
      </c>
      <c r="P16" s="2">
        <v>171.7741</v>
      </c>
      <c r="Q16" s="2">
        <v>145.81899999999999</v>
      </c>
      <c r="R16" s="2">
        <v>110.8909</v>
      </c>
      <c r="S16" s="14">
        <v>100.8537</v>
      </c>
    </row>
    <row r="17" spans="3:22" x14ac:dyDescent="0.25">
      <c r="C17" s="57"/>
      <c r="D17" s="12">
        <v>6.5</v>
      </c>
      <c r="E17" s="13">
        <v>0</v>
      </c>
      <c r="F17" s="2">
        <v>0</v>
      </c>
      <c r="G17" s="2">
        <v>0</v>
      </c>
      <c r="H17" s="2">
        <v>0</v>
      </c>
      <c r="I17" s="2">
        <v>1476.4670000000001</v>
      </c>
      <c r="J17" s="2">
        <v>1039.2739999999999</v>
      </c>
      <c r="K17" s="2">
        <v>702.04190000000006</v>
      </c>
      <c r="L17" s="2">
        <v>487.62479999999999</v>
      </c>
      <c r="M17" s="2">
        <v>396.59739999999999</v>
      </c>
      <c r="N17" s="2">
        <v>311.55549999999999</v>
      </c>
      <c r="O17" s="2">
        <v>236.65870000000001</v>
      </c>
      <c r="P17" s="2">
        <v>203.87719999999999</v>
      </c>
      <c r="Q17" s="2">
        <v>153.4307</v>
      </c>
      <c r="R17" s="2">
        <v>120.26390000000001</v>
      </c>
      <c r="S17" s="14">
        <v>102.2499</v>
      </c>
    </row>
    <row r="18" spans="3:22" x14ac:dyDescent="0.25">
      <c r="C18" s="57"/>
      <c r="D18" s="12">
        <v>7</v>
      </c>
      <c r="E18" s="13">
        <v>0</v>
      </c>
      <c r="F18" s="2">
        <v>0</v>
      </c>
      <c r="G18" s="2">
        <v>0</v>
      </c>
      <c r="H18" s="2">
        <v>0</v>
      </c>
      <c r="I18" s="2">
        <v>1664.934</v>
      </c>
      <c r="J18" s="2">
        <v>1197.049</v>
      </c>
      <c r="K18" s="2">
        <v>820.77250000000004</v>
      </c>
      <c r="L18" s="2">
        <v>612.39859999999999</v>
      </c>
      <c r="M18" s="2">
        <v>465.98149999999998</v>
      </c>
      <c r="N18" s="2">
        <v>384.58690000000001</v>
      </c>
      <c r="O18" s="2">
        <v>251.6223</v>
      </c>
      <c r="P18" s="2">
        <v>222.69640000000001</v>
      </c>
      <c r="Q18" s="2">
        <v>180.5455</v>
      </c>
      <c r="R18" s="2">
        <v>146.27959999999999</v>
      </c>
      <c r="S18" s="14">
        <v>131.44</v>
      </c>
    </row>
    <row r="19" spans="3:22" ht="15.75" thickBot="1" x14ac:dyDescent="0.3">
      <c r="C19" s="58"/>
      <c r="D19" s="15">
        <v>7.5</v>
      </c>
      <c r="E19" s="16">
        <v>0</v>
      </c>
      <c r="F19" s="17">
        <v>0</v>
      </c>
      <c r="G19" s="17">
        <v>0</v>
      </c>
      <c r="H19" s="17">
        <v>0</v>
      </c>
      <c r="I19" s="17">
        <v>1608.4459999999999</v>
      </c>
      <c r="J19" s="17">
        <v>1407.6079999999999</v>
      </c>
      <c r="K19" s="17">
        <v>922.62940000000003</v>
      </c>
      <c r="L19" s="17">
        <v>703.97699999999998</v>
      </c>
      <c r="M19" s="17">
        <v>508.64620000000002</v>
      </c>
      <c r="N19" s="17">
        <v>373.47179999999997</v>
      </c>
      <c r="O19" s="17">
        <v>325.4504</v>
      </c>
      <c r="P19" s="17">
        <v>229.49010000000001</v>
      </c>
      <c r="Q19" s="17">
        <v>190.52799999999999</v>
      </c>
      <c r="R19" s="17">
        <v>151.7766</v>
      </c>
      <c r="S19" s="18">
        <v>149.26259999999999</v>
      </c>
    </row>
    <row r="22" spans="3:22" x14ac:dyDescent="0.25">
      <c r="C22" t="s">
        <v>3</v>
      </c>
      <c r="D22" s="41">
        <v>33</v>
      </c>
      <c r="G22" s="42" t="s">
        <v>8</v>
      </c>
      <c r="O22">
        <f>60-60*0.25</f>
        <v>45</v>
      </c>
    </row>
    <row r="23" spans="3:22" x14ac:dyDescent="0.25">
      <c r="C23" s="19" t="s">
        <v>5</v>
      </c>
      <c r="D23" s="41">
        <v>25</v>
      </c>
    </row>
    <row r="24" spans="3:22" ht="15.75" thickBot="1" x14ac:dyDescent="0.3">
      <c r="U24" t="s">
        <v>0</v>
      </c>
      <c r="V24" t="s">
        <v>4</v>
      </c>
    </row>
    <row r="25" spans="3:22" ht="15.75" thickBot="1" x14ac:dyDescent="0.3">
      <c r="C25" s="1"/>
      <c r="D25" s="2"/>
      <c r="E25" s="59" t="s">
        <v>0</v>
      </c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1"/>
      <c r="U25">
        <v>0.5222329678670935</v>
      </c>
      <c r="V25">
        <v>1.5151515151515152E-2</v>
      </c>
    </row>
    <row r="26" spans="3:22" ht="15.75" customHeight="1" thickBot="1" x14ac:dyDescent="0.3">
      <c r="C26" s="3"/>
      <c r="D26" s="4" t="s">
        <v>1</v>
      </c>
      <c r="E26" s="20">
        <v>3</v>
      </c>
      <c r="F26" s="21">
        <v>4</v>
      </c>
      <c r="G26" s="21">
        <v>5</v>
      </c>
      <c r="H26" s="21">
        <v>6</v>
      </c>
      <c r="I26" s="21">
        <v>7</v>
      </c>
      <c r="J26" s="21">
        <v>8</v>
      </c>
      <c r="K26" s="21">
        <v>9</v>
      </c>
      <c r="L26" s="21">
        <v>10</v>
      </c>
      <c r="M26" s="21">
        <v>11</v>
      </c>
      <c r="N26" s="21">
        <v>12</v>
      </c>
      <c r="O26" s="21">
        <v>13</v>
      </c>
      <c r="P26" s="21">
        <v>14</v>
      </c>
      <c r="Q26" s="21">
        <v>15</v>
      </c>
      <c r="R26" s="21">
        <v>16</v>
      </c>
      <c r="S26" s="22">
        <v>17</v>
      </c>
      <c r="U26">
        <v>0.69631062382279141</v>
      </c>
      <c r="V26">
        <v>3.0303030303030304E-2</v>
      </c>
    </row>
    <row r="27" spans="3:22" x14ac:dyDescent="0.25">
      <c r="C27" s="56" t="s">
        <v>2</v>
      </c>
      <c r="D27" s="23">
        <v>0.5</v>
      </c>
      <c r="E27" s="2">
        <f>E5/$D$23</f>
        <v>0.17749788</v>
      </c>
      <c r="F27" s="2">
        <f t="shared" ref="F27:S27" si="0">F5/$D$23</f>
        <v>0.20299748000000001</v>
      </c>
      <c r="G27" s="2">
        <f t="shared" si="0"/>
        <v>0.31863355999999998</v>
      </c>
      <c r="H27" s="2">
        <f t="shared" si="0"/>
        <v>0.48597999999999997</v>
      </c>
      <c r="I27" s="2">
        <f t="shared" si="0"/>
        <v>0.67081919999999995</v>
      </c>
      <c r="J27" s="2">
        <f t="shared" si="0"/>
        <v>0.68543719999999997</v>
      </c>
      <c r="K27" s="2">
        <f t="shared" si="0"/>
        <v>0.47763840000000002</v>
      </c>
      <c r="L27" s="2">
        <f t="shared" si="0"/>
        <v>0.36635511999999998</v>
      </c>
      <c r="M27" s="2">
        <f t="shared" si="0"/>
        <v>0.26293603999999998</v>
      </c>
      <c r="N27" s="2">
        <f t="shared" si="0"/>
        <v>0.17546976</v>
      </c>
      <c r="O27" s="2">
        <f t="shared" si="0"/>
        <v>0.16006028</v>
      </c>
      <c r="P27" s="2">
        <f t="shared" si="0"/>
        <v>0.11998616000000001</v>
      </c>
      <c r="Q27" s="2">
        <f t="shared" si="0"/>
        <v>0.11429952</v>
      </c>
      <c r="R27" s="2">
        <f t="shared" si="0"/>
        <v>7.8148920000000011E-2</v>
      </c>
      <c r="S27" s="28">
        <f t="shared" si="0"/>
        <v>6.8406359999999999E-2</v>
      </c>
      <c r="U27">
        <v>0.8703882797784892</v>
      </c>
      <c r="V27">
        <v>4.5454545454545456E-2</v>
      </c>
    </row>
    <row r="28" spans="3:22" x14ac:dyDescent="0.25">
      <c r="C28" s="57"/>
      <c r="D28" s="24">
        <v>1</v>
      </c>
      <c r="E28" s="2">
        <f t="shared" ref="E28:S28" si="1">E6/$D$23</f>
        <v>0.66612640000000001</v>
      </c>
      <c r="F28" s="2">
        <f t="shared" si="1"/>
        <v>0.76015119999999992</v>
      </c>
      <c r="G28" s="2">
        <f t="shared" si="1"/>
        <v>1.1791824</v>
      </c>
      <c r="H28" s="2">
        <f t="shared" si="1"/>
        <v>1.8777780000000002</v>
      </c>
      <c r="I28" s="2">
        <f t="shared" si="1"/>
        <v>2.2642992</v>
      </c>
      <c r="J28" s="2">
        <f t="shared" si="1"/>
        <v>2.0950891999999999</v>
      </c>
      <c r="K28" s="2">
        <f t="shared" si="1"/>
        <v>1.4855691999999998</v>
      </c>
      <c r="L28" s="2">
        <f t="shared" si="1"/>
        <v>1.149152</v>
      </c>
      <c r="M28" s="2">
        <f t="shared" si="1"/>
        <v>0.79366680000000001</v>
      </c>
      <c r="N28" s="2">
        <f t="shared" si="1"/>
        <v>0.66492439999999997</v>
      </c>
      <c r="O28" s="2">
        <f t="shared" si="1"/>
        <v>0.51751760000000002</v>
      </c>
      <c r="P28" s="2">
        <f t="shared" si="1"/>
        <v>0.37310428000000001</v>
      </c>
      <c r="Q28" s="2">
        <f t="shared" si="1"/>
        <v>0.29175224</v>
      </c>
      <c r="R28" s="2">
        <f t="shared" si="1"/>
        <v>0.29582900000000001</v>
      </c>
      <c r="S28" s="29">
        <f t="shared" si="1"/>
        <v>0.17973236000000001</v>
      </c>
      <c r="U28">
        <v>1.044465935734187</v>
      </c>
      <c r="V28">
        <v>6.0606060606060608E-2</v>
      </c>
    </row>
    <row r="29" spans="3:22" x14ac:dyDescent="0.25">
      <c r="C29" s="57"/>
      <c r="D29" s="24">
        <v>1.5</v>
      </c>
      <c r="E29" s="2">
        <f t="shared" ref="E29:S29" si="2">E7/$D$23</f>
        <v>0</v>
      </c>
      <c r="F29" s="2">
        <f t="shared" si="2"/>
        <v>1.6617655999999998</v>
      </c>
      <c r="G29" s="2">
        <f t="shared" si="2"/>
        <v>2.5256132</v>
      </c>
      <c r="H29" s="2">
        <f t="shared" si="2"/>
        <v>3.6946523999999998</v>
      </c>
      <c r="I29" s="2">
        <f t="shared" si="2"/>
        <v>4.4295359999999997</v>
      </c>
      <c r="J29" s="2">
        <f t="shared" si="2"/>
        <v>4.3797879999999996</v>
      </c>
      <c r="K29" s="2">
        <f t="shared" si="2"/>
        <v>2.5984228000000003</v>
      </c>
      <c r="L29" s="2">
        <f t="shared" si="2"/>
        <v>2.2363391999999997</v>
      </c>
      <c r="M29" s="2">
        <f t="shared" si="2"/>
        <v>1.5397896</v>
      </c>
      <c r="N29" s="2">
        <f t="shared" si="2"/>
        <v>1.1636763999999999</v>
      </c>
      <c r="O29" s="2">
        <f t="shared" si="2"/>
        <v>0.8825904</v>
      </c>
      <c r="P29" s="2">
        <f t="shared" si="2"/>
        <v>0.77038359999999995</v>
      </c>
      <c r="Q29" s="2">
        <f t="shared" si="2"/>
        <v>0.50967519999999999</v>
      </c>
      <c r="R29" s="2">
        <f t="shared" si="2"/>
        <v>0.44827719999999999</v>
      </c>
      <c r="S29" s="29">
        <f t="shared" si="2"/>
        <v>0.45996720000000002</v>
      </c>
      <c r="U29">
        <v>1.2185435916898848</v>
      </c>
      <c r="V29">
        <v>7.575757575757576E-2</v>
      </c>
    </row>
    <row r="30" spans="3:22" x14ac:dyDescent="0.25">
      <c r="C30" s="57"/>
      <c r="D30" s="24">
        <v>2</v>
      </c>
      <c r="E30" s="2">
        <f t="shared" ref="E30:S30" si="3">E8/$D$23</f>
        <v>0</v>
      </c>
      <c r="F30" s="2">
        <f t="shared" si="3"/>
        <v>2.6517752000000003</v>
      </c>
      <c r="G30" s="2">
        <f t="shared" si="3"/>
        <v>3.9613479999999996</v>
      </c>
      <c r="H30" s="2">
        <f t="shared" si="3"/>
        <v>6.0267200000000001</v>
      </c>
      <c r="I30" s="2">
        <f t="shared" si="3"/>
        <v>8.0387679999999992</v>
      </c>
      <c r="J30" s="2">
        <f t="shared" si="3"/>
        <v>6.5964</v>
      </c>
      <c r="K30" s="2">
        <f t="shared" si="3"/>
        <v>4.2106079999999997</v>
      </c>
      <c r="L30" s="2">
        <f t="shared" si="3"/>
        <v>3.411816</v>
      </c>
      <c r="M30" s="2">
        <f t="shared" si="3"/>
        <v>2.3453551999999998</v>
      </c>
      <c r="N30" s="2">
        <f t="shared" si="3"/>
        <v>2.0925596</v>
      </c>
      <c r="O30" s="2">
        <f t="shared" si="3"/>
        <v>1.6223415999999999</v>
      </c>
      <c r="P30" s="2">
        <f t="shared" si="3"/>
        <v>1.1505563999999999</v>
      </c>
      <c r="Q30" s="2">
        <f t="shared" si="3"/>
        <v>0.96890359999999998</v>
      </c>
      <c r="R30" s="2">
        <f t="shared" si="3"/>
        <v>0.77221040000000007</v>
      </c>
      <c r="S30" s="29">
        <f t="shared" si="3"/>
        <v>0.70269919999999997</v>
      </c>
      <c r="U30">
        <v>1.3926212476455828</v>
      </c>
      <c r="V30">
        <v>9.0909090909090912E-2</v>
      </c>
    </row>
    <row r="31" spans="3:22" x14ac:dyDescent="0.25">
      <c r="C31" s="57"/>
      <c r="D31" s="24">
        <v>2.5</v>
      </c>
      <c r="E31" s="2">
        <f t="shared" ref="E31:S31" si="4">E9/$D$23</f>
        <v>0</v>
      </c>
      <c r="F31" s="2">
        <f t="shared" si="4"/>
        <v>0</v>
      </c>
      <c r="G31" s="2">
        <f t="shared" si="4"/>
        <v>6.4090880000000006</v>
      </c>
      <c r="H31" s="2">
        <f t="shared" si="4"/>
        <v>9.6728719999999999</v>
      </c>
      <c r="I31" s="2">
        <f t="shared" si="4"/>
        <v>10.473276</v>
      </c>
      <c r="J31" s="2">
        <f t="shared" si="4"/>
        <v>9.0542040000000004</v>
      </c>
      <c r="K31" s="2">
        <f t="shared" si="4"/>
        <v>6.648028</v>
      </c>
      <c r="L31" s="2">
        <f t="shared" si="4"/>
        <v>4.7058999999999997</v>
      </c>
      <c r="M31" s="2">
        <f t="shared" si="4"/>
        <v>3.3237188</v>
      </c>
      <c r="N31" s="2">
        <f t="shared" si="4"/>
        <v>2.794778</v>
      </c>
      <c r="O31" s="2">
        <f t="shared" si="4"/>
        <v>2.2989328000000002</v>
      </c>
      <c r="P31" s="2">
        <f t="shared" si="4"/>
        <v>1.5697059999999998</v>
      </c>
      <c r="Q31" s="2">
        <f t="shared" si="4"/>
        <v>1.1402336</v>
      </c>
      <c r="R31" s="2">
        <f t="shared" si="4"/>
        <v>1.0478415999999999</v>
      </c>
      <c r="S31" s="29">
        <f t="shared" si="4"/>
        <v>0.94908439999999994</v>
      </c>
      <c r="U31">
        <v>1.5666989036012806</v>
      </c>
      <c r="V31">
        <v>0.10606060606060606</v>
      </c>
    </row>
    <row r="32" spans="3:22" x14ac:dyDescent="0.25">
      <c r="C32" s="57"/>
      <c r="D32" s="24">
        <v>3</v>
      </c>
      <c r="E32" s="2">
        <f t="shared" ref="E32:S32" si="5">E10/$D$23</f>
        <v>0</v>
      </c>
      <c r="F32" s="2">
        <f t="shared" si="5"/>
        <v>0</v>
      </c>
      <c r="G32" s="2">
        <f t="shared" si="5"/>
        <v>8.5009360000000012</v>
      </c>
      <c r="H32" s="2">
        <f t="shared" si="5"/>
        <v>12.770519999999999</v>
      </c>
      <c r="I32" s="2">
        <f t="shared" si="5"/>
        <v>14.883771999999999</v>
      </c>
      <c r="J32" s="2">
        <f>J10/$D$23</f>
        <v>13.086703999999999</v>
      </c>
      <c r="K32" s="2">
        <f t="shared" si="5"/>
        <v>8.43858</v>
      </c>
      <c r="L32" s="2">
        <f t="shared" si="5"/>
        <v>6.079116</v>
      </c>
      <c r="M32" s="2">
        <f t="shared" si="5"/>
        <v>4.6573479999999998</v>
      </c>
      <c r="N32" s="2">
        <f t="shared" si="5"/>
        <v>3.7462652000000003</v>
      </c>
      <c r="O32" s="2">
        <f t="shared" si="5"/>
        <v>3.0166431999999999</v>
      </c>
      <c r="P32" s="2">
        <f t="shared" si="5"/>
        <v>2.6436739999999999</v>
      </c>
      <c r="Q32" s="2">
        <f t="shared" si="5"/>
        <v>1.7922324000000001</v>
      </c>
      <c r="R32" s="2">
        <f t="shared" si="5"/>
        <v>1.683538</v>
      </c>
      <c r="S32" s="29">
        <f t="shared" si="5"/>
        <v>1.2333384000000001</v>
      </c>
      <c r="U32">
        <v>1.7407765595569784</v>
      </c>
      <c r="V32">
        <v>0.12121212121212122</v>
      </c>
    </row>
    <row r="33" spans="3:28" x14ac:dyDescent="0.25">
      <c r="C33" s="57"/>
      <c r="D33" s="24">
        <v>3.5</v>
      </c>
      <c r="E33" s="2">
        <f t="shared" ref="E33:S33" si="6">E11/$D$23</f>
        <v>0</v>
      </c>
      <c r="F33" s="2">
        <f t="shared" si="6"/>
        <v>0</v>
      </c>
      <c r="G33" s="2">
        <f t="shared" si="6"/>
        <v>10.805999999999999</v>
      </c>
      <c r="H33" s="2">
        <f t="shared" si="6"/>
        <v>17.440888000000001</v>
      </c>
      <c r="I33" s="2">
        <f t="shared" si="6"/>
        <v>20.125804000000002</v>
      </c>
      <c r="J33" s="2">
        <f t="shared" si="6"/>
        <v>16.310088</v>
      </c>
      <c r="K33" s="2">
        <f t="shared" si="6"/>
        <v>11.70828</v>
      </c>
      <c r="L33" s="2">
        <f t="shared" si="6"/>
        <v>8.1286719999999999</v>
      </c>
      <c r="M33" s="2">
        <f t="shared" si="6"/>
        <v>5.9332200000000004</v>
      </c>
      <c r="N33" s="2">
        <f t="shared" si="6"/>
        <v>4.6194920000000002</v>
      </c>
      <c r="O33" s="2">
        <f t="shared" si="6"/>
        <v>3.7052040000000002</v>
      </c>
      <c r="P33" s="2">
        <f t="shared" si="6"/>
        <v>2.9924847999999997</v>
      </c>
      <c r="Q33" s="2">
        <f t="shared" si="6"/>
        <v>2.3186771999999998</v>
      </c>
      <c r="R33" s="2">
        <f t="shared" si="6"/>
        <v>1.770634</v>
      </c>
      <c r="S33" s="29">
        <f t="shared" si="6"/>
        <v>1.6465664000000002</v>
      </c>
      <c r="U33">
        <v>1.9148542155126762</v>
      </c>
      <c r="V33">
        <v>0.13636363636363635</v>
      </c>
    </row>
    <row r="34" spans="3:28" x14ac:dyDescent="0.25">
      <c r="C34" s="57"/>
      <c r="D34" s="24">
        <v>4</v>
      </c>
      <c r="E34" s="2">
        <f t="shared" ref="E34:S34" si="7">E12/$D$23</f>
        <v>0</v>
      </c>
      <c r="F34" s="2">
        <f t="shared" si="7"/>
        <v>0</v>
      </c>
      <c r="G34" s="2">
        <f t="shared" si="7"/>
        <v>0</v>
      </c>
      <c r="H34" s="2">
        <f t="shared" si="7"/>
        <v>22.152712000000001</v>
      </c>
      <c r="I34" s="2">
        <f t="shared" si="7"/>
        <v>21.610500000000002</v>
      </c>
      <c r="J34" s="2">
        <f t="shared" si="7"/>
        <v>20.853159999999999</v>
      </c>
      <c r="K34" s="2">
        <f t="shared" si="7"/>
        <v>14.218535999999999</v>
      </c>
      <c r="L34" s="2">
        <f t="shared" si="7"/>
        <v>10.429040000000001</v>
      </c>
      <c r="M34" s="2">
        <f t="shared" si="7"/>
        <v>7.6662679999999996</v>
      </c>
      <c r="N34" s="2">
        <f t="shared" si="7"/>
        <v>5.7676599999999993</v>
      </c>
      <c r="O34" s="2">
        <f t="shared" si="7"/>
        <v>4.9113440000000006</v>
      </c>
      <c r="P34" s="2">
        <f t="shared" si="7"/>
        <v>3.3614383999999999</v>
      </c>
      <c r="Q34" s="2">
        <f t="shared" si="7"/>
        <v>3.2402168000000002</v>
      </c>
      <c r="R34" s="2">
        <f t="shared" si="7"/>
        <v>2.2319244</v>
      </c>
      <c r="S34" s="29">
        <f t="shared" si="7"/>
        <v>2.1296896000000003</v>
      </c>
      <c r="U34">
        <v>2.088931871468374</v>
      </c>
      <c r="V34">
        <v>0.15151515151515152</v>
      </c>
    </row>
    <row r="35" spans="3:28" x14ac:dyDescent="0.25">
      <c r="C35" s="57"/>
      <c r="D35" s="24">
        <v>4.5</v>
      </c>
      <c r="E35" s="2">
        <f t="shared" ref="E35:S35" si="8">E13/$D$23</f>
        <v>0</v>
      </c>
      <c r="F35" s="2">
        <f t="shared" si="8"/>
        <v>0</v>
      </c>
      <c r="G35" s="2">
        <f t="shared" si="8"/>
        <v>0</v>
      </c>
      <c r="H35" s="2">
        <f t="shared" si="8"/>
        <v>25.818431999999998</v>
      </c>
      <c r="I35" s="2">
        <f t="shared" si="8"/>
        <v>29.848911999999999</v>
      </c>
      <c r="J35" s="2">
        <f t="shared" si="8"/>
        <v>23.473276000000002</v>
      </c>
      <c r="K35" s="2">
        <f t="shared" si="8"/>
        <v>15.14892</v>
      </c>
      <c r="L35" s="2">
        <f t="shared" si="8"/>
        <v>12.087123999999999</v>
      </c>
      <c r="M35" s="2">
        <f t="shared" si="8"/>
        <v>9.4566999999999997</v>
      </c>
      <c r="N35" s="2">
        <f t="shared" si="8"/>
        <v>7.5855039999999994</v>
      </c>
      <c r="O35" s="2">
        <f t="shared" si="8"/>
        <v>6.1764480000000006</v>
      </c>
      <c r="P35" s="2">
        <f t="shared" si="8"/>
        <v>4.2353839999999998</v>
      </c>
      <c r="Q35" s="2">
        <f t="shared" si="8"/>
        <v>3.5833111999999998</v>
      </c>
      <c r="R35" s="2">
        <f t="shared" si="8"/>
        <v>2.9703208000000001</v>
      </c>
      <c r="S35" s="29">
        <f t="shared" si="8"/>
        <v>2.2312224000000001</v>
      </c>
      <c r="U35">
        <v>2.2630095274240718</v>
      </c>
      <c r="V35">
        <v>0.16666666666666666</v>
      </c>
    </row>
    <row r="36" spans="3:28" x14ac:dyDescent="0.25">
      <c r="C36" s="57"/>
      <c r="D36" s="24">
        <v>5</v>
      </c>
      <c r="E36" s="2">
        <f t="shared" ref="E36:S36" si="9">E14/$D$23</f>
        <v>0</v>
      </c>
      <c r="F36" s="2">
        <f t="shared" si="9"/>
        <v>0</v>
      </c>
      <c r="G36" s="2">
        <f t="shared" si="9"/>
        <v>0</v>
      </c>
      <c r="H36" s="2">
        <f t="shared" si="9"/>
        <v>31.845992000000003</v>
      </c>
      <c r="I36" s="2">
        <f t="shared" si="9"/>
        <v>37.045236000000003</v>
      </c>
      <c r="J36" s="2">
        <f t="shared" si="9"/>
        <v>27.786612000000002</v>
      </c>
      <c r="K36" s="2">
        <f t="shared" si="9"/>
        <v>19.436252</v>
      </c>
      <c r="L36" s="2">
        <f t="shared" si="9"/>
        <v>13.643272</v>
      </c>
      <c r="M36" s="2">
        <f t="shared" si="9"/>
        <v>11.482783999999999</v>
      </c>
      <c r="N36" s="2">
        <f t="shared" si="9"/>
        <v>8.4565400000000004</v>
      </c>
      <c r="O36" s="2">
        <f t="shared" si="9"/>
        <v>6.7132640000000006</v>
      </c>
      <c r="P36" s="2">
        <f t="shared" si="9"/>
        <v>5.4286879999999993</v>
      </c>
      <c r="Q36" s="2">
        <f t="shared" si="9"/>
        <v>4.4484199999999996</v>
      </c>
      <c r="R36" s="2">
        <f t="shared" si="9"/>
        <v>3.7524372000000001</v>
      </c>
      <c r="S36" s="29">
        <f t="shared" si="9"/>
        <v>3.1011435999999999</v>
      </c>
      <c r="U36">
        <v>2.4370871833797696</v>
      </c>
      <c r="V36">
        <v>0.18181818181818182</v>
      </c>
    </row>
    <row r="37" spans="3:28" x14ac:dyDescent="0.25">
      <c r="C37" s="57"/>
      <c r="D37" s="24">
        <v>5.5</v>
      </c>
      <c r="E37" s="2">
        <f t="shared" ref="E37:S37" si="10">E15/$D$23</f>
        <v>0</v>
      </c>
      <c r="F37" s="2">
        <f t="shared" si="10"/>
        <v>0</v>
      </c>
      <c r="G37" s="2">
        <f t="shared" si="10"/>
        <v>0</v>
      </c>
      <c r="H37" s="2">
        <f t="shared" si="10"/>
        <v>37.575331999999996</v>
      </c>
      <c r="I37" s="2">
        <f t="shared" si="10"/>
        <v>38.189203999999997</v>
      </c>
      <c r="J37" s="2">
        <f t="shared" si="10"/>
        <v>32.318168</v>
      </c>
      <c r="K37" s="2">
        <f t="shared" si="10"/>
        <v>24.124612000000003</v>
      </c>
      <c r="L37" s="2">
        <f t="shared" si="10"/>
        <v>17.184571999999999</v>
      </c>
      <c r="M37" s="2">
        <f t="shared" si="10"/>
        <v>13.721132000000001</v>
      </c>
      <c r="N37" s="2">
        <f t="shared" si="10"/>
        <v>9.2475519999999989</v>
      </c>
      <c r="O37" s="2">
        <f t="shared" si="10"/>
        <v>8.0595879999999998</v>
      </c>
      <c r="P37" s="2">
        <f t="shared" si="10"/>
        <v>6.0055119999999995</v>
      </c>
      <c r="Q37" s="2">
        <f t="shared" si="10"/>
        <v>4.8117479999999997</v>
      </c>
      <c r="R37" s="2">
        <f t="shared" si="10"/>
        <v>3.8700207999999998</v>
      </c>
      <c r="S37" s="29">
        <f t="shared" si="10"/>
        <v>3.5960755999999998</v>
      </c>
      <c r="U37">
        <v>2.6111648393354674</v>
      </c>
      <c r="V37">
        <v>0.19696969696969696</v>
      </c>
    </row>
    <row r="38" spans="3:28" x14ac:dyDescent="0.25">
      <c r="C38" s="57"/>
      <c r="D38" s="24">
        <v>6</v>
      </c>
      <c r="E38" s="2">
        <f t="shared" ref="E38:S38" si="11">E16/$D$23</f>
        <v>0</v>
      </c>
      <c r="F38" s="2">
        <f t="shared" si="11"/>
        <v>0</v>
      </c>
      <c r="G38" s="2">
        <f t="shared" si="11"/>
        <v>0</v>
      </c>
      <c r="H38" s="2">
        <f t="shared" si="11"/>
        <v>0</v>
      </c>
      <c r="I38" s="2">
        <f t="shared" si="11"/>
        <v>46.456600000000002</v>
      </c>
      <c r="J38" s="2">
        <f t="shared" si="11"/>
        <v>38.266984000000001</v>
      </c>
      <c r="K38" s="2">
        <f t="shared" si="11"/>
        <v>25.681363999999999</v>
      </c>
      <c r="L38" s="2">
        <f t="shared" si="11"/>
        <v>19.232308</v>
      </c>
      <c r="M38" s="2">
        <f t="shared" si="11"/>
        <v>13.163492000000002</v>
      </c>
      <c r="N38" s="2">
        <f t="shared" si="11"/>
        <v>11.578712000000001</v>
      </c>
      <c r="O38" s="2">
        <f t="shared" si="11"/>
        <v>8.4903440000000003</v>
      </c>
      <c r="P38" s="2">
        <f t="shared" si="11"/>
        <v>6.8709639999999998</v>
      </c>
      <c r="Q38" s="2">
        <f t="shared" si="11"/>
        <v>5.8327599999999995</v>
      </c>
      <c r="R38" s="2">
        <f t="shared" si="11"/>
        <v>4.4356359999999997</v>
      </c>
      <c r="S38" s="29">
        <f t="shared" si="11"/>
        <v>4.0341480000000001</v>
      </c>
      <c r="U38">
        <v>2.7852424952911656</v>
      </c>
      <c r="V38">
        <v>0.21212121212121213</v>
      </c>
    </row>
    <row r="39" spans="3:28" x14ac:dyDescent="0.25">
      <c r="C39" s="57"/>
      <c r="D39" s="24">
        <v>6.5</v>
      </c>
      <c r="E39" s="2">
        <f t="shared" ref="E39:S39" si="12">E17/$D$23</f>
        <v>0</v>
      </c>
      <c r="F39" s="2">
        <f t="shared" si="12"/>
        <v>0</v>
      </c>
      <c r="G39" s="2">
        <f t="shared" si="12"/>
        <v>0</v>
      </c>
      <c r="H39" s="2">
        <f t="shared" si="12"/>
        <v>0</v>
      </c>
      <c r="I39" s="2">
        <f t="shared" si="12"/>
        <v>59.058680000000003</v>
      </c>
      <c r="J39" s="2">
        <f t="shared" si="12"/>
        <v>41.570959999999992</v>
      </c>
      <c r="K39" s="2">
        <f t="shared" si="12"/>
        <v>28.081676000000002</v>
      </c>
      <c r="L39" s="2">
        <f t="shared" si="12"/>
        <v>19.504992000000001</v>
      </c>
      <c r="M39" s="2">
        <f t="shared" si="12"/>
        <v>15.863896</v>
      </c>
      <c r="N39" s="2">
        <f t="shared" si="12"/>
        <v>12.46222</v>
      </c>
      <c r="O39" s="2">
        <f t="shared" si="12"/>
        <v>9.466348</v>
      </c>
      <c r="P39" s="2">
        <f t="shared" si="12"/>
        <v>8.1550879999999992</v>
      </c>
      <c r="Q39" s="2">
        <f t="shared" si="12"/>
        <v>6.1372280000000003</v>
      </c>
      <c r="R39" s="2">
        <f t="shared" si="12"/>
        <v>4.8105560000000001</v>
      </c>
      <c r="S39" s="29">
        <f t="shared" si="12"/>
        <v>4.0899960000000002</v>
      </c>
      <c r="U39">
        <v>2.9593201512468634</v>
      </c>
      <c r="V39">
        <v>0.22727272727272727</v>
      </c>
    </row>
    <row r="40" spans="3:28" x14ac:dyDescent="0.25">
      <c r="C40" s="57"/>
      <c r="D40" s="24">
        <v>7</v>
      </c>
      <c r="E40" s="2">
        <f t="shared" ref="E40:S40" si="13">E18/$D$23</f>
        <v>0</v>
      </c>
      <c r="F40" s="2">
        <f t="shared" si="13"/>
        <v>0</v>
      </c>
      <c r="G40" s="2">
        <f t="shared" si="13"/>
        <v>0</v>
      </c>
      <c r="H40" s="2">
        <f t="shared" si="13"/>
        <v>0</v>
      </c>
      <c r="I40" s="2">
        <f t="shared" si="13"/>
        <v>66.597359999999995</v>
      </c>
      <c r="J40" s="2">
        <f t="shared" si="13"/>
        <v>47.881959999999999</v>
      </c>
      <c r="K40" s="2">
        <f t="shared" si="13"/>
        <v>32.8309</v>
      </c>
      <c r="L40" s="2">
        <f t="shared" si="13"/>
        <v>24.495943999999998</v>
      </c>
      <c r="M40" s="2">
        <f t="shared" si="13"/>
        <v>18.63926</v>
      </c>
      <c r="N40" s="2">
        <f t="shared" si="13"/>
        <v>15.383476</v>
      </c>
      <c r="O40" s="2">
        <f t="shared" si="13"/>
        <v>10.064892</v>
      </c>
      <c r="P40" s="2">
        <f t="shared" si="13"/>
        <v>8.9078560000000007</v>
      </c>
      <c r="Q40" s="2">
        <f t="shared" si="13"/>
        <v>7.2218200000000001</v>
      </c>
      <c r="R40" s="2">
        <f t="shared" si="13"/>
        <v>5.8511839999999999</v>
      </c>
      <c r="S40" s="29">
        <f t="shared" si="13"/>
        <v>5.2576000000000001</v>
      </c>
    </row>
    <row r="41" spans="3:28" ht="15.75" thickBot="1" x14ac:dyDescent="0.3">
      <c r="C41" s="58"/>
      <c r="D41" s="25">
        <v>7.5</v>
      </c>
      <c r="E41" s="26">
        <f t="shared" ref="E41:S41" si="14">E19/$D$23</f>
        <v>0</v>
      </c>
      <c r="F41" s="27">
        <f t="shared" si="14"/>
        <v>0</v>
      </c>
      <c r="G41" s="27">
        <f t="shared" si="14"/>
        <v>0</v>
      </c>
      <c r="H41" s="27">
        <f t="shared" si="14"/>
        <v>0</v>
      </c>
      <c r="I41" s="27">
        <f t="shared" si="14"/>
        <v>64.33784</v>
      </c>
      <c r="J41" s="27">
        <f t="shared" si="14"/>
        <v>56.304319999999997</v>
      </c>
      <c r="K41" s="27">
        <f t="shared" si="14"/>
        <v>36.905176000000004</v>
      </c>
      <c r="L41" s="27">
        <f t="shared" si="14"/>
        <v>28.159079999999999</v>
      </c>
      <c r="M41" s="27">
        <f t="shared" si="14"/>
        <v>20.345848</v>
      </c>
      <c r="N41" s="27">
        <f t="shared" si="14"/>
        <v>14.938871999999998</v>
      </c>
      <c r="O41" s="27">
        <f t="shared" si="14"/>
        <v>13.018015999999999</v>
      </c>
      <c r="P41" s="27">
        <f t="shared" si="14"/>
        <v>9.1796040000000012</v>
      </c>
      <c r="Q41" s="27">
        <f t="shared" si="14"/>
        <v>7.6211199999999995</v>
      </c>
      <c r="R41" s="27">
        <f t="shared" si="14"/>
        <v>6.0710639999999998</v>
      </c>
      <c r="S41" s="30">
        <f t="shared" si="14"/>
        <v>5.970504</v>
      </c>
    </row>
    <row r="42" spans="3:28" x14ac:dyDescent="0.25">
      <c r="AB42">
        <f>1-0.8559018</f>
        <v>0.14409819999999995</v>
      </c>
    </row>
    <row r="44" spans="3:28" x14ac:dyDescent="0.25">
      <c r="C44" t="s">
        <v>3</v>
      </c>
      <c r="D44" s="41">
        <f>D22</f>
        <v>33</v>
      </c>
      <c r="G44" s="42" t="s">
        <v>15</v>
      </c>
      <c r="Z44" s="42" t="s">
        <v>9</v>
      </c>
    </row>
    <row r="45" spans="3:28" ht="30.75" thickBot="1" x14ac:dyDescent="0.3">
      <c r="U45" t="s">
        <v>14</v>
      </c>
      <c r="V45" t="s">
        <v>13</v>
      </c>
      <c r="W45" s="40" t="s">
        <v>6</v>
      </c>
      <c r="X45" t="s">
        <v>7</v>
      </c>
    </row>
    <row r="46" spans="3:28" ht="15.75" thickBot="1" x14ac:dyDescent="0.3">
      <c r="C46" s="1"/>
      <c r="D46" s="2"/>
      <c r="E46" s="59" t="s">
        <v>0</v>
      </c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1"/>
      <c r="U46" s="35"/>
      <c r="V46">
        <v>0.52223296786709394</v>
      </c>
      <c r="W46">
        <f>0.5*0.136^2*V46</f>
        <v>4.8296104868348856E-3</v>
      </c>
      <c r="X46">
        <f>E56/W46</f>
        <v>0</v>
      </c>
    </row>
    <row r="47" spans="3:28" ht="15.75" thickBot="1" x14ac:dyDescent="0.3">
      <c r="C47" s="3"/>
      <c r="D47" s="4" t="s">
        <v>1</v>
      </c>
      <c r="E47" s="5">
        <v>0.5222329678670935</v>
      </c>
      <c r="F47" s="5">
        <v>0.69631062382279141</v>
      </c>
      <c r="G47" s="5">
        <v>0.8703882797784892</v>
      </c>
      <c r="H47" s="5">
        <v>1.044465935734187</v>
      </c>
      <c r="I47" s="5">
        <v>1.2185435916898848</v>
      </c>
      <c r="J47" s="5">
        <v>1.3926212476455828</v>
      </c>
      <c r="K47" s="5">
        <v>1.5666989036012806</v>
      </c>
      <c r="L47" s="5">
        <v>1.7407765595569784</v>
      </c>
      <c r="M47" s="5">
        <v>1.9148542155126762</v>
      </c>
      <c r="N47" s="5">
        <v>2.088931871468374</v>
      </c>
      <c r="O47" s="5">
        <v>2.2630095274240718</v>
      </c>
      <c r="P47" s="5">
        <v>2.4370871833797696</v>
      </c>
      <c r="Q47" s="5">
        <v>2.6111648393354674</v>
      </c>
      <c r="R47" s="5">
        <v>2.7852424952911656</v>
      </c>
      <c r="S47" s="5">
        <v>2.9593201512468634</v>
      </c>
      <c r="U47" s="35"/>
      <c r="V47">
        <v>0.69631062382279141</v>
      </c>
      <c r="W47">
        <f t="shared" ref="W47:W60" si="15">0.5*0.136^2*V47</f>
        <v>6.4394806491131756E-3</v>
      </c>
      <c r="X47">
        <f>F56/W47</f>
        <v>0</v>
      </c>
    </row>
    <row r="48" spans="3:28" ht="15.75" thickBot="1" x14ac:dyDescent="0.3">
      <c r="C48" s="56" t="s">
        <v>2</v>
      </c>
      <c r="D48" s="8">
        <v>1.5151515151515152E-2</v>
      </c>
      <c r="E48" s="31">
        <f>E27/$D$22^2.5</f>
        <v>2.8373200080354195E-5</v>
      </c>
      <c r="F48" s="32">
        <f t="shared" ref="F48:S48" si="16">F27/$D$22^2.5</f>
        <v>3.2449334695421145E-5</v>
      </c>
      <c r="G48" s="32">
        <f t="shared" si="16"/>
        <v>5.093386890139501E-5</v>
      </c>
      <c r="H48" s="32">
        <f t="shared" si="16"/>
        <v>7.7684351920431568E-5</v>
      </c>
      <c r="I48" s="32">
        <f t="shared" si="16"/>
        <v>1.0723106878427582E-4</v>
      </c>
      <c r="J48" s="32">
        <f t="shared" si="16"/>
        <v>1.0956776958754524E-4</v>
      </c>
      <c r="K48" s="32">
        <f t="shared" si="16"/>
        <v>7.6350939454940245E-5</v>
      </c>
      <c r="L48" s="32">
        <f t="shared" si="16"/>
        <v>5.8562204349833197E-5</v>
      </c>
      <c r="M48" s="32">
        <f t="shared" si="16"/>
        <v>4.2030568879222743E-5</v>
      </c>
      <c r="N48" s="32">
        <f t="shared" si="16"/>
        <v>2.8049003224893343E-5</v>
      </c>
      <c r="O48" s="32">
        <f t="shared" si="16"/>
        <v>2.5585783612500134E-5</v>
      </c>
      <c r="P48" s="32">
        <f t="shared" si="16"/>
        <v>1.9179898512328099E-5</v>
      </c>
      <c r="Q48" s="32">
        <f t="shared" si="16"/>
        <v>1.8270883855336447E-5</v>
      </c>
      <c r="R48" s="32">
        <f t="shared" si="16"/>
        <v>1.2492177051487004E-5</v>
      </c>
      <c r="S48" s="33">
        <f t="shared" si="16"/>
        <v>1.093481983586924E-5</v>
      </c>
      <c r="U48" s="35">
        <v>5</v>
      </c>
      <c r="V48">
        <v>0.8703882797784892</v>
      </c>
      <c r="W48">
        <f t="shared" si="15"/>
        <v>8.0493508113914699E-3</v>
      </c>
      <c r="X48">
        <f>G56/W48</f>
        <v>0</v>
      </c>
    </row>
    <row r="49" spans="3:24" ht="15.75" thickBot="1" x14ac:dyDescent="0.3">
      <c r="C49" s="57"/>
      <c r="D49" s="8">
        <v>3.0303030303030304E-2</v>
      </c>
      <c r="E49" s="34">
        <f t="shared" ref="E49:S49" si="17">E28/$D$22^2.5</f>
        <v>1.0648092036933653E-4</v>
      </c>
      <c r="F49" s="35">
        <f t="shared" si="17"/>
        <v>1.2151087150405028E-4</v>
      </c>
      <c r="G49" s="35">
        <f t="shared" si="17"/>
        <v>1.8849339590102287E-4</v>
      </c>
      <c r="H49" s="35">
        <f t="shared" si="17"/>
        <v>3.0016454788354285E-4</v>
      </c>
      <c r="I49" s="35">
        <f t="shared" si="17"/>
        <v>3.6195031874964331E-4</v>
      </c>
      <c r="J49" s="35">
        <f t="shared" si="17"/>
        <v>3.3490194394315695E-4</v>
      </c>
      <c r="K49" s="35">
        <f t="shared" si="17"/>
        <v>2.3746960890356388E-4</v>
      </c>
      <c r="L49" s="35">
        <f t="shared" si="17"/>
        <v>1.8369300872066294E-4</v>
      </c>
      <c r="M49" s="35">
        <f t="shared" si="17"/>
        <v>1.2686837112383797E-4</v>
      </c>
      <c r="N49" s="35">
        <f t="shared" si="17"/>
        <v>1.0628877955899792E-4</v>
      </c>
      <c r="O49" s="35">
        <f t="shared" si="17"/>
        <v>8.2725666413056376E-5</v>
      </c>
      <c r="P49" s="35">
        <f t="shared" si="17"/>
        <v>5.9641063810319842E-5</v>
      </c>
      <c r="Q49" s="35">
        <f t="shared" si="17"/>
        <v>4.6636865067974426E-5</v>
      </c>
      <c r="R49" s="35">
        <f t="shared" si="17"/>
        <v>4.7288538919851337E-5</v>
      </c>
      <c r="S49" s="36">
        <f t="shared" si="17"/>
        <v>2.8730383772438576E-5</v>
      </c>
      <c r="U49" s="35">
        <v>6</v>
      </c>
      <c r="V49">
        <v>1.044465935734187</v>
      </c>
      <c r="W49">
        <f t="shared" si="15"/>
        <v>9.6592209736697625E-3</v>
      </c>
      <c r="X49">
        <f>H56/W49</f>
        <v>0.42727050308050585</v>
      </c>
    </row>
    <row r="50" spans="3:24" ht="15.75" thickBot="1" x14ac:dyDescent="0.3">
      <c r="C50" s="57"/>
      <c r="D50" s="8">
        <v>4.5454545454545456E-2</v>
      </c>
      <c r="E50" s="34">
        <f t="shared" ref="E50:S50" si="18">E29/$D$22^2.5</f>
        <v>0</v>
      </c>
      <c r="F50" s="35">
        <f t="shared" si="18"/>
        <v>2.6563476620368557E-4</v>
      </c>
      <c r="G50" s="35">
        <f t="shared" si="18"/>
        <v>4.0372160303651862E-4</v>
      </c>
      <c r="H50" s="35">
        <f t="shared" si="18"/>
        <v>5.9059359904783547E-4</v>
      </c>
      <c r="I50" s="35">
        <f t="shared" si="18"/>
        <v>7.0806542135112708E-4</v>
      </c>
      <c r="J50" s="35">
        <f t="shared" si="18"/>
        <v>7.0011315759677996E-4</v>
      </c>
      <c r="K50" s="35">
        <f t="shared" si="18"/>
        <v>4.1536028485384828E-4</v>
      </c>
      <c r="L50" s="35">
        <f t="shared" si="18"/>
        <v>3.5748088692180003E-4</v>
      </c>
      <c r="M50" s="35">
        <f t="shared" si="18"/>
        <v>2.4613678992925747E-4</v>
      </c>
      <c r="N50" s="35">
        <f t="shared" si="18"/>
        <v>1.8601474747747003E-4</v>
      </c>
      <c r="O50" s="35">
        <f t="shared" si="18"/>
        <v>1.4108289072635596E-4</v>
      </c>
      <c r="P50" s="35">
        <f t="shared" si="18"/>
        <v>1.2314653009615412E-4</v>
      </c>
      <c r="Q50" s="35">
        <f t="shared" si="18"/>
        <v>8.147205152869736E-5</v>
      </c>
      <c r="R50" s="35">
        <f t="shared" si="18"/>
        <v>7.1657524512748849E-5</v>
      </c>
      <c r="S50" s="36">
        <f t="shared" si="18"/>
        <v>7.3526181811299916E-5</v>
      </c>
      <c r="U50" s="35">
        <v>7</v>
      </c>
      <c r="V50">
        <v>1.2185435916898848</v>
      </c>
      <c r="W50">
        <f t="shared" si="15"/>
        <v>1.1269091135948055E-2</v>
      </c>
      <c r="X50">
        <f>I56/W50</f>
        <v>0.42340381299173346</v>
      </c>
    </row>
    <row r="51" spans="3:24" ht="15.75" thickBot="1" x14ac:dyDescent="0.3">
      <c r="C51" s="57"/>
      <c r="D51" s="8">
        <v>6.0606060606060608E-2</v>
      </c>
      <c r="E51" s="34">
        <f t="shared" ref="E51:S51" si="19">E30/$D$22^2.5</f>
        <v>0</v>
      </c>
      <c r="F51" s="35">
        <f t="shared" si="19"/>
        <v>4.2388871527773329E-4</v>
      </c>
      <c r="G51" s="35">
        <f t="shared" si="19"/>
        <v>6.33225137065924E-4</v>
      </c>
      <c r="H51" s="35">
        <f t="shared" si="19"/>
        <v>9.6337675913803721E-4</v>
      </c>
      <c r="I51" s="35">
        <f t="shared" si="19"/>
        <v>1.2850044905524996E-3</v>
      </c>
      <c r="J51" s="35">
        <f t="shared" si="19"/>
        <v>1.0544406333757249E-3</v>
      </c>
      <c r="K51" s="35">
        <f t="shared" si="19"/>
        <v>6.7306957831800589E-4</v>
      </c>
      <c r="L51" s="35">
        <f t="shared" si="19"/>
        <v>5.4538193923980231E-4</v>
      </c>
      <c r="M51" s="35">
        <f t="shared" si="19"/>
        <v>3.7490719522452395E-4</v>
      </c>
      <c r="N51" s="35">
        <f t="shared" si="19"/>
        <v>3.3449758504645768E-4</v>
      </c>
      <c r="O51" s="35">
        <f t="shared" si="19"/>
        <v>2.5933280338605709E-4</v>
      </c>
      <c r="P51" s="35">
        <f t="shared" si="19"/>
        <v>1.8391750335796704E-4</v>
      </c>
      <c r="Q51" s="35">
        <f t="shared" si="19"/>
        <v>1.5488013547753623E-4</v>
      </c>
      <c r="R51" s="35">
        <f t="shared" si="19"/>
        <v>1.2343854576364713E-4</v>
      </c>
      <c r="S51" s="36">
        <f t="shared" si="19"/>
        <v>1.123271162331901E-4</v>
      </c>
      <c r="U51" s="35">
        <v>8</v>
      </c>
      <c r="V51">
        <v>1.3926212476455828</v>
      </c>
      <c r="W51">
        <f t="shared" si="15"/>
        <v>1.2878961298226351E-2</v>
      </c>
      <c r="X51">
        <f>J56/W51</f>
        <v>0.29134530067901387</v>
      </c>
    </row>
    <row r="52" spans="3:24" ht="15.75" thickBot="1" x14ac:dyDescent="0.3">
      <c r="C52" s="57"/>
      <c r="D52" s="8">
        <v>7.575757575757576E-2</v>
      </c>
      <c r="E52" s="34">
        <f t="shared" ref="E52:S52" si="20">E31/$D$22^2.5</f>
        <v>0</v>
      </c>
      <c r="F52" s="35">
        <f t="shared" si="20"/>
        <v>0</v>
      </c>
      <c r="G52" s="35">
        <f t="shared" si="20"/>
        <v>1.0244986371476499E-3</v>
      </c>
      <c r="H52" s="35">
        <f t="shared" si="20"/>
        <v>1.5462175244439868E-3</v>
      </c>
      <c r="I52" s="35">
        <f t="shared" si="20"/>
        <v>1.6741628432112635E-3</v>
      </c>
      <c r="J52" s="35">
        <f t="shared" si="20"/>
        <v>1.4473228731539964E-3</v>
      </c>
      <c r="K52" s="35">
        <f t="shared" si="20"/>
        <v>1.0626934168667082E-3</v>
      </c>
      <c r="L52" s="35">
        <f t="shared" si="20"/>
        <v>7.522424620403286E-4</v>
      </c>
      <c r="M52" s="35">
        <f t="shared" si="20"/>
        <v>5.3129952044066522E-4</v>
      </c>
      <c r="N52" s="35">
        <f t="shared" si="20"/>
        <v>4.4674784495551235E-4</v>
      </c>
      <c r="O52" s="35">
        <f t="shared" si="20"/>
        <v>3.6748653170217527E-4</v>
      </c>
      <c r="P52" s="35">
        <f t="shared" si="20"/>
        <v>2.5091895410431073E-4</v>
      </c>
      <c r="Q52" s="35">
        <f t="shared" si="20"/>
        <v>1.8226739424235687E-4</v>
      </c>
      <c r="R52" s="35">
        <f t="shared" si="20"/>
        <v>1.6749844769593005E-4</v>
      </c>
      <c r="S52" s="36">
        <f t="shared" si="20"/>
        <v>1.5171201804969677E-4</v>
      </c>
      <c r="U52" s="35">
        <v>9</v>
      </c>
      <c r="V52">
        <v>1.5666989036012806</v>
      </c>
      <c r="W52">
        <f t="shared" si="15"/>
        <v>1.4488831460504645E-2</v>
      </c>
      <c r="X52">
        <f>K56/W52</f>
        <v>0.1671334822482981</v>
      </c>
    </row>
    <row r="53" spans="3:24" ht="15.75" thickBot="1" x14ac:dyDescent="0.3">
      <c r="C53" s="57"/>
      <c r="D53" s="8">
        <v>9.0909090909090912E-2</v>
      </c>
      <c r="E53" s="34">
        <f t="shared" ref="E53:S53" si="21">E32/$D$22^2.5</f>
        <v>0</v>
      </c>
      <c r="F53" s="35">
        <f t="shared" si="21"/>
        <v>0</v>
      </c>
      <c r="G53" s="35">
        <f t="shared" si="21"/>
        <v>1.3588824722767727E-3</v>
      </c>
      <c r="H53" s="35">
        <f t="shared" si="21"/>
        <v>2.0413794186734222E-3</v>
      </c>
      <c r="I53" s="35">
        <f t="shared" si="21"/>
        <v>2.3791847029743314E-3</v>
      </c>
      <c r="J53" s="35">
        <f t="shared" si="21"/>
        <v>2.0919217231460544E-3</v>
      </c>
      <c r="K53" s="35">
        <f t="shared" si="21"/>
        <v>1.3489148080758784E-3</v>
      </c>
      <c r="L53" s="35">
        <f t="shared" si="21"/>
        <v>9.7175230813845485E-4</v>
      </c>
      <c r="M53" s="35">
        <f t="shared" si="21"/>
        <v>7.4448137999077763E-4</v>
      </c>
      <c r="N53" s="35">
        <f t="shared" si="21"/>
        <v>5.9884395280477795E-4</v>
      </c>
      <c r="O53" s="35">
        <f t="shared" si="21"/>
        <v>4.8221320212185034E-4</v>
      </c>
      <c r="P53" s="35">
        <f t="shared" si="21"/>
        <v>4.2259373097430964E-4</v>
      </c>
      <c r="Q53" s="35">
        <f t="shared" si="21"/>
        <v>2.8649000470142737E-4</v>
      </c>
      <c r="R53" s="35">
        <f t="shared" si="21"/>
        <v>2.691151044557791E-4</v>
      </c>
      <c r="S53" s="36">
        <f t="shared" si="21"/>
        <v>1.9715028252722746E-4</v>
      </c>
      <c r="U53" s="35">
        <v>10</v>
      </c>
      <c r="V53">
        <v>1.7407765595569784</v>
      </c>
      <c r="W53">
        <f t="shared" si="15"/>
        <v>1.609870162278294E-2</v>
      </c>
      <c r="X53">
        <f>L56/W53</f>
        <v>0.12001824631975611</v>
      </c>
    </row>
    <row r="54" spans="3:24" ht="15.75" thickBot="1" x14ac:dyDescent="0.3">
      <c r="C54" s="57"/>
      <c r="D54" s="8">
        <v>0.10606060606060606</v>
      </c>
      <c r="E54" s="34">
        <f t="shared" ref="E54:S54" si="22">E33/$D$22^2.5</f>
        <v>0</v>
      </c>
      <c r="F54" s="35">
        <f t="shared" si="22"/>
        <v>0</v>
      </c>
      <c r="G54" s="35">
        <f t="shared" si="22"/>
        <v>1.7273490819625982E-3</v>
      </c>
      <c r="H54" s="35">
        <f t="shared" si="22"/>
        <v>2.787942057691329E-3</v>
      </c>
      <c r="I54" s="35">
        <f t="shared" si="22"/>
        <v>3.2171283604626312E-3</v>
      </c>
      <c r="J54" s="35">
        <f t="shared" si="22"/>
        <v>2.6071826331231901E-3</v>
      </c>
      <c r="K54" s="35">
        <f t="shared" si="22"/>
        <v>1.8715793734370768E-3</v>
      </c>
      <c r="L54" s="35">
        <f t="shared" si="22"/>
        <v>1.299375728000655E-3</v>
      </c>
      <c r="M54" s="35">
        <f t="shared" si="22"/>
        <v>9.4843069776810371E-4</v>
      </c>
      <c r="N54" s="35">
        <f t="shared" si="22"/>
        <v>7.3843006342157755E-4</v>
      </c>
      <c r="O54" s="35">
        <f t="shared" si="22"/>
        <v>5.9228028205479796E-4</v>
      </c>
      <c r="P54" s="35">
        <f t="shared" si="22"/>
        <v>4.7835145956570696E-4</v>
      </c>
      <c r="Q54" s="35">
        <f t="shared" si="22"/>
        <v>3.706426922809187E-4</v>
      </c>
      <c r="R54" s="35">
        <f t="shared" si="22"/>
        <v>2.8303748051006509E-4</v>
      </c>
      <c r="S54" s="36">
        <f t="shared" si="22"/>
        <v>2.6320516004353699E-4</v>
      </c>
      <c r="U54" s="35">
        <v>11</v>
      </c>
      <c r="V54">
        <v>1.9148542155126762</v>
      </c>
      <c r="W54">
        <f t="shared" si="15"/>
        <v>1.7708571785061231E-2</v>
      </c>
      <c r="X54">
        <f>M56/W54</f>
        <v>8.5363305912220605E-2</v>
      </c>
    </row>
    <row r="55" spans="3:24" ht="15.75" thickBot="1" x14ac:dyDescent="0.3">
      <c r="C55" s="57"/>
      <c r="D55" s="8">
        <v>0.12121212121212122</v>
      </c>
      <c r="E55" s="34">
        <f t="shared" ref="E55:S55" si="23">E34/$D$22^2.5</f>
        <v>0</v>
      </c>
      <c r="F55" s="35">
        <f t="shared" si="23"/>
        <v>0</v>
      </c>
      <c r="G55" s="35">
        <f t="shared" si="23"/>
        <v>0</v>
      </c>
      <c r="H55" s="35">
        <f t="shared" si="23"/>
        <v>3.5411314766039086E-3</v>
      </c>
      <c r="I55" s="35">
        <f t="shared" si="23"/>
        <v>3.454458387539583E-3</v>
      </c>
      <c r="J55" s="35">
        <f t="shared" si="23"/>
        <v>3.3333968889523577E-3</v>
      </c>
      <c r="K55" s="35">
        <f t="shared" si="23"/>
        <v>2.2728461138674951E-3</v>
      </c>
      <c r="L55" s="35">
        <f t="shared" si="23"/>
        <v>1.6670916777485857E-3</v>
      </c>
      <c r="M55" s="35">
        <f t="shared" si="23"/>
        <v>1.225460021458379E-3</v>
      </c>
      <c r="N55" s="35">
        <f t="shared" si="23"/>
        <v>9.2196577883327767E-4</v>
      </c>
      <c r="O55" s="35">
        <f t="shared" si="23"/>
        <v>7.8508287521770461E-4</v>
      </c>
      <c r="P55" s="35">
        <f t="shared" si="23"/>
        <v>5.3732903334386686E-4</v>
      </c>
      <c r="Q55" s="35">
        <f t="shared" si="23"/>
        <v>5.1795164860631026E-4</v>
      </c>
      <c r="R55" s="35">
        <f t="shared" si="23"/>
        <v>3.5677517706366119E-4</v>
      </c>
      <c r="S55" s="36">
        <f t="shared" si="23"/>
        <v>3.4043284984502069E-4</v>
      </c>
      <c r="U55" s="35">
        <v>12</v>
      </c>
      <c r="V55">
        <v>2.088931871468374</v>
      </c>
      <c r="W55">
        <f t="shared" si="15"/>
        <v>1.9318441947339525E-2</v>
      </c>
      <c r="X55">
        <f>N56/W55</f>
        <v>6.2766439693146159E-2</v>
      </c>
    </row>
    <row r="56" spans="3:24" ht="15.75" thickBot="1" x14ac:dyDescent="0.3">
      <c r="C56" s="57"/>
      <c r="D56" s="8">
        <v>0.13636363636363635</v>
      </c>
      <c r="E56" s="34">
        <f t="shared" ref="E56:S56" si="24">E35/$D$22^2.5</f>
        <v>0</v>
      </c>
      <c r="F56" s="35">
        <f t="shared" si="24"/>
        <v>0</v>
      </c>
      <c r="G56" s="35">
        <f t="shared" si="24"/>
        <v>0</v>
      </c>
      <c r="H56" s="35">
        <f t="shared" si="24"/>
        <v>4.1271002047856527E-3</v>
      </c>
      <c r="I56" s="35">
        <f t="shared" si="24"/>
        <v>4.7713761559117513E-3</v>
      </c>
      <c r="J56" s="35">
        <f t="shared" si="24"/>
        <v>3.7522248518651394E-3</v>
      </c>
      <c r="K56" s="35">
        <f t="shared" si="24"/>
        <v>2.4215688557028361E-3</v>
      </c>
      <c r="L56" s="35">
        <f t="shared" si="24"/>
        <v>1.9321379367914203E-3</v>
      </c>
      <c r="M56" s="35">
        <f t="shared" si="24"/>
        <v>1.5116622305567002E-3</v>
      </c>
      <c r="N56" s="35">
        <f t="shared" si="24"/>
        <v>1.2125498214532312E-3</v>
      </c>
      <c r="O56" s="35">
        <f t="shared" si="24"/>
        <v>9.8731091824817013E-4</v>
      </c>
      <c r="P56" s="35">
        <f t="shared" si="24"/>
        <v>6.7703004480465273E-4</v>
      </c>
      <c r="Q56" s="35">
        <f t="shared" si="24"/>
        <v>5.7279560537722531E-4</v>
      </c>
      <c r="R56" s="35">
        <f t="shared" si="24"/>
        <v>4.748085236918759E-4</v>
      </c>
      <c r="S56" s="36">
        <f t="shared" si="24"/>
        <v>3.5666296171519391E-4</v>
      </c>
      <c r="U56" s="35">
        <v>13</v>
      </c>
      <c r="V56">
        <v>2.2630095274240718</v>
      </c>
      <c r="W56">
        <f t="shared" si="15"/>
        <v>2.0928312109617819E-2</v>
      </c>
      <c r="X56">
        <f>O56/W56</f>
        <v>4.7175850258580641E-2</v>
      </c>
    </row>
    <row r="57" spans="3:24" ht="15.75" thickBot="1" x14ac:dyDescent="0.3">
      <c r="C57" s="57"/>
      <c r="D57" s="8">
        <v>0.15151515151515152</v>
      </c>
      <c r="E57" s="34">
        <f t="shared" ref="E57:S57" si="25">E36/$D$22^2.5</f>
        <v>0</v>
      </c>
      <c r="F57" s="35">
        <f t="shared" si="25"/>
        <v>0</v>
      </c>
      <c r="G57" s="35">
        <f t="shared" si="25"/>
        <v>0</v>
      </c>
      <c r="H57" s="35">
        <f t="shared" si="25"/>
        <v>5.0906112386996348E-3</v>
      </c>
      <c r="I57" s="35">
        <f t="shared" si="25"/>
        <v>5.9217151948628361E-3</v>
      </c>
      <c r="J57" s="35">
        <f t="shared" si="25"/>
        <v>4.4417155958773758E-3</v>
      </c>
      <c r="K57" s="35">
        <f t="shared" si="25"/>
        <v>3.1069028362940695E-3</v>
      </c>
      <c r="L57" s="35">
        <f t="shared" si="25"/>
        <v>2.1808896320716291E-3</v>
      </c>
      <c r="M57" s="35">
        <f t="shared" si="25"/>
        <v>1.8355336295368138E-3</v>
      </c>
      <c r="N57" s="35">
        <f t="shared" si="25"/>
        <v>1.3517857306662958E-3</v>
      </c>
      <c r="O57" s="35">
        <f t="shared" si="25"/>
        <v>1.073121451727981E-3</v>
      </c>
      <c r="P57" s="35">
        <f t="shared" si="25"/>
        <v>8.6778079151039907E-4</v>
      </c>
      <c r="Q57" s="35">
        <f t="shared" si="25"/>
        <v>7.1108404619508244E-4</v>
      </c>
      <c r="R57" s="35">
        <f t="shared" si="25"/>
        <v>5.9983055270611729E-4</v>
      </c>
      <c r="S57" s="36">
        <f t="shared" si="25"/>
        <v>4.9572066911847E-4</v>
      </c>
      <c r="U57" s="35">
        <v>14</v>
      </c>
      <c r="V57">
        <v>2.4370871833797696</v>
      </c>
      <c r="W57">
        <f t="shared" si="15"/>
        <v>2.253818227189611E-2</v>
      </c>
      <c r="X57">
        <f>P56/W57</f>
        <v>3.0039247914365855E-2</v>
      </c>
    </row>
    <row r="58" spans="3:24" ht="15.75" thickBot="1" x14ac:dyDescent="0.3">
      <c r="C58" s="57"/>
      <c r="D58" s="8">
        <v>0.16666666666666666</v>
      </c>
      <c r="E58" s="34">
        <f t="shared" ref="E58:S58" si="26">E37/$D$22^2.5</f>
        <v>0</v>
      </c>
      <c r="F58" s="35">
        <f t="shared" si="26"/>
        <v>0</v>
      </c>
      <c r="G58" s="35">
        <f t="shared" si="26"/>
        <v>0</v>
      </c>
      <c r="H58" s="35">
        <f t="shared" si="26"/>
        <v>6.006451530135095E-3</v>
      </c>
      <c r="I58" s="35">
        <f t="shared" si="26"/>
        <v>6.1045795363948163E-3</v>
      </c>
      <c r="J58" s="35">
        <f t="shared" si="26"/>
        <v>5.1660890084687227E-3</v>
      </c>
      <c r="K58" s="35">
        <f t="shared" si="26"/>
        <v>3.8563415131319533E-3</v>
      </c>
      <c r="L58" s="35">
        <f t="shared" si="26"/>
        <v>2.7469697083213188E-3</v>
      </c>
      <c r="M58" s="35">
        <f t="shared" si="26"/>
        <v>2.1933356249942285E-3</v>
      </c>
      <c r="N58" s="35">
        <f t="shared" si="26"/>
        <v>1.4782297295577815E-3</v>
      </c>
      <c r="O58" s="35">
        <f t="shared" si="26"/>
        <v>1.2883325867848207E-3</v>
      </c>
      <c r="P58" s="35">
        <f t="shared" si="26"/>
        <v>9.5998664074730398E-4</v>
      </c>
      <c r="Q58" s="35">
        <f t="shared" si="26"/>
        <v>7.6916236261663593E-4</v>
      </c>
      <c r="R58" s="35">
        <f t="shared" si="26"/>
        <v>6.1862639978309828E-4</v>
      </c>
      <c r="S58" s="36">
        <f t="shared" si="26"/>
        <v>5.7483600650824534E-4</v>
      </c>
      <c r="U58" s="35">
        <v>15</v>
      </c>
      <c r="V58">
        <v>2.6111648393354674</v>
      </c>
      <c r="W58">
        <f t="shared" si="15"/>
        <v>2.4148052434174404E-2</v>
      </c>
      <c r="X58">
        <f>Q56/W58</f>
        <v>2.3720157430443669E-2</v>
      </c>
    </row>
    <row r="59" spans="3:24" ht="15.75" thickBot="1" x14ac:dyDescent="0.3">
      <c r="C59" s="57"/>
      <c r="D59" s="8">
        <v>0.18181818181818182</v>
      </c>
      <c r="E59" s="34">
        <f t="shared" ref="E59:S59" si="27">E38/$D$22^2.5</f>
        <v>0</v>
      </c>
      <c r="F59" s="35">
        <f t="shared" si="27"/>
        <v>0</v>
      </c>
      <c r="G59" s="35">
        <f t="shared" si="27"/>
        <v>0</v>
      </c>
      <c r="H59" s="35">
        <f t="shared" si="27"/>
        <v>0</v>
      </c>
      <c r="I59" s="35">
        <f t="shared" si="27"/>
        <v>7.4261304239407414E-3</v>
      </c>
      <c r="J59" s="35">
        <f t="shared" si="27"/>
        <v>6.1170127412435169E-3</v>
      </c>
      <c r="K59" s="35">
        <f t="shared" si="27"/>
        <v>4.1051897583701015E-3</v>
      </c>
      <c r="L59" s="35">
        <f t="shared" si="27"/>
        <v>3.0743021995023076E-3</v>
      </c>
      <c r="M59" s="35">
        <f t="shared" si="27"/>
        <v>2.1041963558784019E-3</v>
      </c>
      <c r="N59" s="35">
        <f t="shared" si="27"/>
        <v>1.850867808949595E-3</v>
      </c>
      <c r="O59" s="35">
        <f t="shared" si="27"/>
        <v>1.3571893312924908E-3</v>
      </c>
      <c r="P59" s="35">
        <f t="shared" si="27"/>
        <v>1.0983299424021898E-3</v>
      </c>
      <c r="Q59" s="35">
        <f t="shared" si="27"/>
        <v>9.3237207396892137E-4</v>
      </c>
      <c r="R59" s="35">
        <f t="shared" si="27"/>
        <v>7.0904051198595697E-4</v>
      </c>
      <c r="S59" s="36">
        <f t="shared" si="27"/>
        <v>6.4486228431438568E-4</v>
      </c>
      <c r="U59" s="35">
        <v>16</v>
      </c>
      <c r="V59">
        <v>2.7852424952911656</v>
      </c>
      <c r="W59">
        <f t="shared" si="15"/>
        <v>2.5757922596452702E-2</v>
      </c>
      <c r="X59">
        <f>R56/W59</f>
        <v>1.843349446811619E-2</v>
      </c>
    </row>
    <row r="60" spans="3:24" ht="15.75" thickBot="1" x14ac:dyDescent="0.3">
      <c r="C60" s="57"/>
      <c r="D60" s="8">
        <v>0.19696969696969696</v>
      </c>
      <c r="E60" s="34">
        <f t="shared" ref="E60:S60" si="28">E39/$D$22^2.5</f>
        <v>0</v>
      </c>
      <c r="F60" s="35">
        <f t="shared" si="28"/>
        <v>0</v>
      </c>
      <c r="G60" s="35">
        <f t="shared" si="28"/>
        <v>0</v>
      </c>
      <c r="H60" s="35">
        <f t="shared" si="28"/>
        <v>0</v>
      </c>
      <c r="I60" s="35">
        <f t="shared" si="28"/>
        <v>9.4405845530189589E-3</v>
      </c>
      <c r="J60" s="35">
        <f t="shared" si="28"/>
        <v>6.6451563568669146E-3</v>
      </c>
      <c r="K60" s="35">
        <f t="shared" si="28"/>
        <v>4.4888818488405639E-3</v>
      </c>
      <c r="L60" s="35">
        <f t="shared" si="28"/>
        <v>3.1178909887921366E-3</v>
      </c>
      <c r="M60" s="35">
        <f t="shared" si="28"/>
        <v>2.5358584297566294E-3</v>
      </c>
      <c r="N60" s="35">
        <f t="shared" si="28"/>
        <v>1.9920973788835768E-3</v>
      </c>
      <c r="O60" s="35">
        <f t="shared" si="28"/>
        <v>1.5132044722689689E-3</v>
      </c>
      <c r="P60" s="35">
        <f t="shared" si="28"/>
        <v>1.3035983500022396E-3</v>
      </c>
      <c r="Q60" s="35">
        <f t="shared" si="28"/>
        <v>9.8104156501898515E-4</v>
      </c>
      <c r="R60" s="35">
        <f t="shared" si="28"/>
        <v>7.6897182031553481E-4</v>
      </c>
      <c r="S60" s="36">
        <f t="shared" si="28"/>
        <v>6.537896387035628E-4</v>
      </c>
      <c r="U60" s="35">
        <v>17</v>
      </c>
      <c r="V60">
        <v>2.9593201512468634</v>
      </c>
      <c r="W60">
        <f t="shared" si="15"/>
        <v>2.7367792758730997E-2</v>
      </c>
      <c r="X60">
        <f>S56/W60</f>
        <v>1.3032215087985482E-2</v>
      </c>
    </row>
    <row r="61" spans="3:24" ht="15.75" thickBot="1" x14ac:dyDescent="0.3">
      <c r="C61" s="57"/>
      <c r="D61" s="8">
        <v>0.21212121212121213</v>
      </c>
      <c r="E61" s="34">
        <f t="shared" ref="E61:S61" si="29">E40/$D$22^2.5</f>
        <v>0</v>
      </c>
      <c r="F61" s="35">
        <f t="shared" si="29"/>
        <v>0</v>
      </c>
      <c r="G61" s="35">
        <f t="shared" si="29"/>
        <v>0</v>
      </c>
      <c r="H61" s="35">
        <f t="shared" si="29"/>
        <v>0</v>
      </c>
      <c r="I61" s="35">
        <f t="shared" si="29"/>
        <v>1.0645649514818865E-2</v>
      </c>
      <c r="J61" s="35">
        <f t="shared" si="29"/>
        <v>7.6539755366065009E-3</v>
      </c>
      <c r="K61" s="35">
        <f t="shared" si="29"/>
        <v>5.2480496923011169E-3</v>
      </c>
      <c r="L61" s="35">
        <f t="shared" si="29"/>
        <v>3.9156992763471421E-3</v>
      </c>
      <c r="M61" s="35">
        <f t="shared" si="29"/>
        <v>2.9795029288786027E-3</v>
      </c>
      <c r="N61" s="35">
        <f t="shared" si="29"/>
        <v>2.4590628489722065E-3</v>
      </c>
      <c r="O61" s="35">
        <f t="shared" si="29"/>
        <v>1.6088822835695633E-3</v>
      </c>
      <c r="P61" s="35">
        <f t="shared" si="29"/>
        <v>1.4239290101661136E-3</v>
      </c>
      <c r="Q61" s="35">
        <f t="shared" si="29"/>
        <v>1.1544145981028254E-3</v>
      </c>
      <c r="R61" s="35">
        <f t="shared" si="29"/>
        <v>9.3531716738795513E-4</v>
      </c>
      <c r="S61" s="36">
        <f t="shared" si="29"/>
        <v>8.4043221666912427E-4</v>
      </c>
    </row>
    <row r="62" spans="3:24" ht="15.75" thickBot="1" x14ac:dyDescent="0.3">
      <c r="C62" s="58"/>
      <c r="D62" s="8">
        <v>0.22727272727272727</v>
      </c>
      <c r="E62" s="37">
        <f t="shared" ref="E62:S62" si="30">E41/$D$22^2.5</f>
        <v>0</v>
      </c>
      <c r="F62" s="38">
        <f t="shared" si="30"/>
        <v>0</v>
      </c>
      <c r="G62" s="38">
        <f t="shared" si="30"/>
        <v>0</v>
      </c>
      <c r="H62" s="38">
        <f t="shared" si="30"/>
        <v>0</v>
      </c>
      <c r="I62" s="38">
        <f t="shared" si="30"/>
        <v>1.0284463155603973E-2</v>
      </c>
      <c r="J62" s="38">
        <f t="shared" si="30"/>
        <v>9.0002975626992734E-3</v>
      </c>
      <c r="K62" s="38">
        <f t="shared" si="30"/>
        <v>5.8993264744834463E-3</v>
      </c>
      <c r="L62" s="38">
        <f t="shared" si="30"/>
        <v>4.5012549497419358E-3</v>
      </c>
      <c r="M62" s="38">
        <f t="shared" si="30"/>
        <v>3.2523025971266488E-3</v>
      </c>
      <c r="N62" s="38">
        <f t="shared" si="30"/>
        <v>2.3879924888725486E-3</v>
      </c>
      <c r="O62" s="38">
        <f t="shared" si="30"/>
        <v>2.0809418828960221E-3</v>
      </c>
      <c r="P62" s="38">
        <f t="shared" si="30"/>
        <v>1.4673681789913193E-3</v>
      </c>
      <c r="Q62" s="38">
        <f t="shared" si="30"/>
        <v>1.2182430719532478E-3</v>
      </c>
      <c r="R62" s="38">
        <f t="shared" si="30"/>
        <v>9.7046518850047933E-4</v>
      </c>
      <c r="S62" s="39">
        <f t="shared" si="30"/>
        <v>9.5439057960892287E-4</v>
      </c>
    </row>
    <row r="65" spans="5:6" x14ac:dyDescent="0.25">
      <c r="E65">
        <f>0.976*E47*D48^2</f>
        <v>1.1701087617958753E-4</v>
      </c>
    </row>
    <row r="67" spans="5:6" x14ac:dyDescent="0.25">
      <c r="F67">
        <f>E48/E65</f>
        <v>0.24248344262295063</v>
      </c>
    </row>
  </sheetData>
  <mergeCells count="7">
    <mergeCell ref="E1:M1"/>
    <mergeCell ref="C48:C62"/>
    <mergeCell ref="E3:S3"/>
    <mergeCell ref="C5:C19"/>
    <mergeCell ref="E46:S46"/>
    <mergeCell ref="E25:S25"/>
    <mergeCell ref="C27:C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R28"/>
  <sheetViews>
    <sheetView workbookViewId="0">
      <selection activeCell="D38" sqref="D38"/>
    </sheetView>
  </sheetViews>
  <sheetFormatPr defaultRowHeight="15" x14ac:dyDescent="0.25"/>
  <cols>
    <col min="1" max="16384" width="9.140625" style="43"/>
  </cols>
  <sheetData>
    <row r="11" spans="2:18" ht="15.75" thickBot="1" x14ac:dyDescent="0.3"/>
    <row r="12" spans="2:18" x14ac:dyDescent="0.25">
      <c r="B12" s="67" t="s">
        <v>12</v>
      </c>
      <c r="C12" s="68"/>
      <c r="D12" s="62" t="s">
        <v>10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</row>
    <row r="13" spans="2:18" ht="15.75" thickBot="1" x14ac:dyDescent="0.3">
      <c r="B13" s="69"/>
      <c r="C13" s="70"/>
      <c r="D13" s="47">
        <v>0.5222329678670935</v>
      </c>
      <c r="E13" s="48">
        <v>0.69631062382279141</v>
      </c>
      <c r="F13" s="48">
        <v>0.8703882797784892</v>
      </c>
      <c r="G13" s="48">
        <v>1.044465935734187</v>
      </c>
      <c r="H13" s="48">
        <v>1.2185435916898848</v>
      </c>
      <c r="I13" s="48">
        <v>1.3926212476455828</v>
      </c>
      <c r="J13" s="48">
        <v>1.5666989036012806</v>
      </c>
      <c r="K13" s="48">
        <v>1.7407765595569784</v>
      </c>
      <c r="L13" s="48">
        <v>1.9148542155126762</v>
      </c>
      <c r="M13" s="48">
        <v>2.088931871468374</v>
      </c>
      <c r="N13" s="48">
        <v>2.2630095274240718</v>
      </c>
      <c r="O13" s="48">
        <v>2.4370871833797696</v>
      </c>
      <c r="P13" s="48">
        <v>2.6111648393354674</v>
      </c>
      <c r="Q13" s="48">
        <v>2.7852424952911656</v>
      </c>
      <c r="R13" s="49">
        <v>2.9593201512468634</v>
      </c>
    </row>
    <row r="14" spans="2:18" x14ac:dyDescent="0.25">
      <c r="B14" s="62" t="s">
        <v>11</v>
      </c>
      <c r="C14" s="53">
        <v>1.5151515151515152E-2</v>
      </c>
      <c r="D14" s="50">
        <v>2.8373200080354195E-5</v>
      </c>
      <c r="E14" s="51">
        <v>3.2449334695421145E-5</v>
      </c>
      <c r="F14" s="51">
        <v>5.093386890139501E-5</v>
      </c>
      <c r="G14" s="51">
        <v>7.7684351920431568E-5</v>
      </c>
      <c r="H14" s="51">
        <v>1.0723106878427582E-4</v>
      </c>
      <c r="I14" s="51">
        <v>1.0956776958754524E-4</v>
      </c>
      <c r="J14" s="51">
        <v>7.6350939454940245E-5</v>
      </c>
      <c r="K14" s="51">
        <v>5.8562204349833197E-5</v>
      </c>
      <c r="L14" s="51">
        <v>4.2030568879222743E-5</v>
      </c>
      <c r="M14" s="51">
        <v>2.8049003224893343E-5</v>
      </c>
      <c r="N14" s="51">
        <v>2.5585783612500134E-5</v>
      </c>
      <c r="O14" s="51">
        <v>1.9179898512328099E-5</v>
      </c>
      <c r="P14" s="51">
        <v>1.8270883855336447E-5</v>
      </c>
      <c r="Q14" s="51">
        <v>1.2492177051487004E-5</v>
      </c>
      <c r="R14" s="52">
        <v>1.093481983586924E-5</v>
      </c>
    </row>
    <row r="15" spans="2:18" x14ac:dyDescent="0.25">
      <c r="B15" s="65"/>
      <c r="C15" s="45">
        <v>3.0303030303030304E-2</v>
      </c>
      <c r="D15" s="46">
        <v>1.0648092036933653E-4</v>
      </c>
      <c r="E15" s="44">
        <v>1.2151087150405028E-4</v>
      </c>
      <c r="F15" s="44">
        <v>1.8849339590102287E-4</v>
      </c>
      <c r="G15" s="44">
        <v>3.0016454788354285E-4</v>
      </c>
      <c r="H15" s="44">
        <v>3.6195031874964331E-4</v>
      </c>
      <c r="I15" s="44">
        <v>3.3490194394315695E-4</v>
      </c>
      <c r="J15" s="44">
        <v>2.3746960890356388E-4</v>
      </c>
      <c r="K15" s="44">
        <v>1.8369300872066294E-4</v>
      </c>
      <c r="L15" s="44">
        <v>1.2686837112383797E-4</v>
      </c>
      <c r="M15" s="44">
        <v>1.0628877955899792E-4</v>
      </c>
      <c r="N15" s="44">
        <v>8.2725666413056376E-5</v>
      </c>
      <c r="O15" s="44">
        <v>5.9641063810319842E-5</v>
      </c>
      <c r="P15" s="44">
        <v>4.6636865067974426E-5</v>
      </c>
      <c r="Q15" s="44">
        <v>4.7288538919851337E-5</v>
      </c>
      <c r="R15" s="45">
        <v>2.8730383772438576E-5</v>
      </c>
    </row>
    <row r="16" spans="2:18" x14ac:dyDescent="0.25">
      <c r="B16" s="65"/>
      <c r="C16" s="45">
        <v>4.5454545454545456E-2</v>
      </c>
      <c r="D16" s="46">
        <v>0</v>
      </c>
      <c r="E16" s="44">
        <v>2.6563476620368557E-4</v>
      </c>
      <c r="F16" s="44">
        <v>4.0372160303651862E-4</v>
      </c>
      <c r="G16" s="44">
        <v>5.9059359904783547E-4</v>
      </c>
      <c r="H16" s="44">
        <v>7.0806542135112708E-4</v>
      </c>
      <c r="I16" s="44">
        <v>7.0011315759677996E-4</v>
      </c>
      <c r="J16" s="44">
        <v>4.1536028485384828E-4</v>
      </c>
      <c r="K16" s="44">
        <v>3.5748088692180003E-4</v>
      </c>
      <c r="L16" s="44">
        <v>2.4613678992925747E-4</v>
      </c>
      <c r="M16" s="44">
        <v>1.8601474747747003E-4</v>
      </c>
      <c r="N16" s="44">
        <v>1.4108289072635596E-4</v>
      </c>
      <c r="O16" s="44">
        <v>1.2314653009615412E-4</v>
      </c>
      <c r="P16" s="44">
        <v>8.147205152869736E-5</v>
      </c>
      <c r="Q16" s="44">
        <v>7.1657524512748849E-5</v>
      </c>
      <c r="R16" s="45">
        <v>7.3526181811299916E-5</v>
      </c>
    </row>
    <row r="17" spans="2:18" x14ac:dyDescent="0.25">
      <c r="B17" s="65"/>
      <c r="C17" s="45">
        <v>6.0606060606060608E-2</v>
      </c>
      <c r="D17" s="46">
        <v>0</v>
      </c>
      <c r="E17" s="44">
        <v>4.2388871527773329E-4</v>
      </c>
      <c r="F17" s="44">
        <v>6.33225137065924E-4</v>
      </c>
      <c r="G17" s="44">
        <v>9.6337675913803721E-4</v>
      </c>
      <c r="H17" s="44">
        <v>1.2850044905524996E-3</v>
      </c>
      <c r="I17" s="44">
        <v>1.0544406333757249E-3</v>
      </c>
      <c r="J17" s="44">
        <v>6.7306957831800589E-4</v>
      </c>
      <c r="K17" s="44">
        <v>5.4538193923980231E-4</v>
      </c>
      <c r="L17" s="44">
        <v>3.7490719522452395E-4</v>
      </c>
      <c r="M17" s="44">
        <v>3.3449758504645768E-4</v>
      </c>
      <c r="N17" s="44">
        <v>2.5933280338605709E-4</v>
      </c>
      <c r="O17" s="44">
        <v>1.8391750335796704E-4</v>
      </c>
      <c r="P17" s="44">
        <v>1.5488013547753623E-4</v>
      </c>
      <c r="Q17" s="44">
        <v>1.2343854576364713E-4</v>
      </c>
      <c r="R17" s="45">
        <v>1.123271162331901E-4</v>
      </c>
    </row>
    <row r="18" spans="2:18" x14ac:dyDescent="0.25">
      <c r="B18" s="65"/>
      <c r="C18" s="45">
        <v>7.575757575757576E-2</v>
      </c>
      <c r="D18" s="46">
        <v>0</v>
      </c>
      <c r="E18" s="44">
        <v>0</v>
      </c>
      <c r="F18" s="44">
        <v>1.0244986371476499E-3</v>
      </c>
      <c r="G18" s="44">
        <v>1.5462175244439868E-3</v>
      </c>
      <c r="H18" s="44">
        <v>1.6741628432112635E-3</v>
      </c>
      <c r="I18" s="44">
        <v>1.4473228731539964E-3</v>
      </c>
      <c r="J18" s="44">
        <v>1.0626934168667082E-3</v>
      </c>
      <c r="K18" s="44">
        <v>7.522424620403286E-4</v>
      </c>
      <c r="L18" s="44">
        <v>5.3129952044066522E-4</v>
      </c>
      <c r="M18" s="44">
        <v>4.4674784495551235E-4</v>
      </c>
      <c r="N18" s="44">
        <v>3.6748653170217527E-4</v>
      </c>
      <c r="O18" s="44">
        <v>2.5091895410431073E-4</v>
      </c>
      <c r="P18" s="44">
        <v>1.8226739424235687E-4</v>
      </c>
      <c r="Q18" s="44">
        <v>1.6749844769593005E-4</v>
      </c>
      <c r="R18" s="45">
        <v>1.5171201804969677E-4</v>
      </c>
    </row>
    <row r="19" spans="2:18" x14ac:dyDescent="0.25">
      <c r="B19" s="65"/>
      <c r="C19" s="45">
        <v>9.0909090909090912E-2</v>
      </c>
      <c r="D19" s="46">
        <v>0</v>
      </c>
      <c r="E19" s="44">
        <v>0</v>
      </c>
      <c r="F19" s="44">
        <v>1.3588824722767727E-3</v>
      </c>
      <c r="G19" s="44">
        <v>2.0413794186734222E-3</v>
      </c>
      <c r="H19" s="44">
        <v>2.3791847029743314E-3</v>
      </c>
      <c r="I19" s="44">
        <v>2.0919217231460544E-3</v>
      </c>
      <c r="J19" s="44">
        <v>1.3489148080758784E-3</v>
      </c>
      <c r="K19" s="44">
        <v>9.7175230813845485E-4</v>
      </c>
      <c r="L19" s="44">
        <v>7.4448137999077763E-4</v>
      </c>
      <c r="M19" s="44">
        <v>5.9884395280477795E-4</v>
      </c>
      <c r="N19" s="44">
        <v>4.8221320212185034E-4</v>
      </c>
      <c r="O19" s="44">
        <v>4.2259373097430964E-4</v>
      </c>
      <c r="P19" s="44">
        <v>2.8649000470142737E-4</v>
      </c>
      <c r="Q19" s="44">
        <v>2.691151044557791E-4</v>
      </c>
      <c r="R19" s="45">
        <v>1.9715028252722746E-4</v>
      </c>
    </row>
    <row r="20" spans="2:18" x14ac:dyDescent="0.25">
      <c r="B20" s="65"/>
      <c r="C20" s="45">
        <v>0.10606060606060606</v>
      </c>
      <c r="D20" s="46">
        <v>0</v>
      </c>
      <c r="E20" s="44">
        <v>0</v>
      </c>
      <c r="F20" s="44">
        <v>1.7273490819625982E-3</v>
      </c>
      <c r="G20" s="44">
        <v>2.787942057691329E-3</v>
      </c>
      <c r="H20" s="44">
        <v>3.2171283604626312E-3</v>
      </c>
      <c r="I20" s="44">
        <v>2.6071826331231901E-3</v>
      </c>
      <c r="J20" s="44">
        <v>1.8715793734370768E-3</v>
      </c>
      <c r="K20" s="44">
        <v>1.299375728000655E-3</v>
      </c>
      <c r="L20" s="44">
        <v>9.4843069776810371E-4</v>
      </c>
      <c r="M20" s="44">
        <v>7.3843006342157755E-4</v>
      </c>
      <c r="N20" s="44">
        <v>5.9228028205479796E-4</v>
      </c>
      <c r="O20" s="44">
        <v>4.7835145956570696E-4</v>
      </c>
      <c r="P20" s="44">
        <v>3.706426922809187E-4</v>
      </c>
      <c r="Q20" s="44">
        <v>2.8303748051006509E-4</v>
      </c>
      <c r="R20" s="45">
        <v>2.6320516004353699E-4</v>
      </c>
    </row>
    <row r="21" spans="2:18" x14ac:dyDescent="0.25">
      <c r="B21" s="65"/>
      <c r="C21" s="45">
        <v>0.12121212121212122</v>
      </c>
      <c r="D21" s="46">
        <v>0</v>
      </c>
      <c r="E21" s="44">
        <v>0</v>
      </c>
      <c r="F21" s="44">
        <v>0</v>
      </c>
      <c r="G21" s="44">
        <v>3.5411314766039086E-3</v>
      </c>
      <c r="H21" s="44">
        <v>3.454458387539583E-3</v>
      </c>
      <c r="I21" s="44">
        <v>3.3333968889523577E-3</v>
      </c>
      <c r="J21" s="44">
        <v>2.2728461138674951E-3</v>
      </c>
      <c r="K21" s="44">
        <v>1.6670916777485857E-3</v>
      </c>
      <c r="L21" s="44">
        <v>1.225460021458379E-3</v>
      </c>
      <c r="M21" s="44">
        <v>9.2196577883327767E-4</v>
      </c>
      <c r="N21" s="44">
        <v>7.8508287521770461E-4</v>
      </c>
      <c r="O21" s="44">
        <v>5.3732903334386686E-4</v>
      </c>
      <c r="P21" s="44">
        <v>5.1795164860631026E-4</v>
      </c>
      <c r="Q21" s="44">
        <v>3.5677517706366119E-4</v>
      </c>
      <c r="R21" s="45">
        <v>3.4043284984502069E-4</v>
      </c>
    </row>
    <row r="22" spans="2:18" x14ac:dyDescent="0.25">
      <c r="B22" s="65"/>
      <c r="C22" s="45">
        <v>0.13636363636363635</v>
      </c>
      <c r="D22" s="46">
        <v>0</v>
      </c>
      <c r="E22" s="44">
        <v>0</v>
      </c>
      <c r="F22" s="44">
        <v>0</v>
      </c>
      <c r="G22" s="44">
        <v>4.1271002047856527E-3</v>
      </c>
      <c r="H22" s="44">
        <v>4.7713761559117513E-3</v>
      </c>
      <c r="I22" s="44">
        <v>3.7522248518651394E-3</v>
      </c>
      <c r="J22" s="44">
        <v>2.4215688557028361E-3</v>
      </c>
      <c r="K22" s="44">
        <v>1.9321379367914203E-3</v>
      </c>
      <c r="L22" s="44">
        <v>1.5116622305567002E-3</v>
      </c>
      <c r="M22" s="44">
        <v>1.2125498214532312E-3</v>
      </c>
      <c r="N22" s="44">
        <v>9.8731091824817013E-4</v>
      </c>
      <c r="O22" s="44">
        <v>6.7703004480465273E-4</v>
      </c>
      <c r="P22" s="44">
        <v>5.7279560537722531E-4</v>
      </c>
      <c r="Q22" s="44">
        <v>4.748085236918759E-4</v>
      </c>
      <c r="R22" s="45">
        <v>3.5666296171519391E-4</v>
      </c>
    </row>
    <row r="23" spans="2:18" x14ac:dyDescent="0.25">
      <c r="B23" s="65"/>
      <c r="C23" s="45">
        <v>0.15151515151515152</v>
      </c>
      <c r="D23" s="46">
        <v>0</v>
      </c>
      <c r="E23" s="44">
        <v>0</v>
      </c>
      <c r="F23" s="44">
        <v>0</v>
      </c>
      <c r="G23" s="44">
        <v>5.0906112386996348E-3</v>
      </c>
      <c r="H23" s="44">
        <v>5.9217151948628361E-3</v>
      </c>
      <c r="I23" s="44">
        <v>4.4417155958773758E-3</v>
      </c>
      <c r="J23" s="44">
        <v>3.1069028362940695E-3</v>
      </c>
      <c r="K23" s="44">
        <v>2.1808896320716291E-3</v>
      </c>
      <c r="L23" s="44">
        <v>1.8355336295368138E-3</v>
      </c>
      <c r="M23" s="44">
        <v>1.3517857306662958E-3</v>
      </c>
      <c r="N23" s="44">
        <v>1.073121451727981E-3</v>
      </c>
      <c r="O23" s="44">
        <v>8.6778079151039907E-4</v>
      </c>
      <c r="P23" s="44">
        <v>7.1108404619508244E-4</v>
      </c>
      <c r="Q23" s="44">
        <v>5.9983055270611729E-4</v>
      </c>
      <c r="R23" s="45">
        <v>4.9572066911847E-4</v>
      </c>
    </row>
    <row r="24" spans="2:18" x14ac:dyDescent="0.25">
      <c r="B24" s="65"/>
      <c r="C24" s="45">
        <v>0.16666666666666666</v>
      </c>
      <c r="D24" s="46">
        <v>0</v>
      </c>
      <c r="E24" s="44">
        <v>0</v>
      </c>
      <c r="F24" s="44">
        <v>0</v>
      </c>
      <c r="G24" s="44">
        <v>6.006451530135095E-3</v>
      </c>
      <c r="H24" s="44">
        <v>6.1045795363948163E-3</v>
      </c>
      <c r="I24" s="44">
        <v>5.1660890084687227E-3</v>
      </c>
      <c r="J24" s="44">
        <v>3.8563415131319533E-3</v>
      </c>
      <c r="K24" s="44">
        <v>2.7469697083213188E-3</v>
      </c>
      <c r="L24" s="44">
        <v>2.1933356249942285E-3</v>
      </c>
      <c r="M24" s="44">
        <v>1.4782297295577815E-3</v>
      </c>
      <c r="N24" s="44">
        <v>1.2883325867848207E-3</v>
      </c>
      <c r="O24" s="44">
        <v>9.5998664074730398E-4</v>
      </c>
      <c r="P24" s="44">
        <v>7.6916236261663593E-4</v>
      </c>
      <c r="Q24" s="44">
        <v>6.1862639978309828E-4</v>
      </c>
      <c r="R24" s="45">
        <v>5.7483600650824534E-4</v>
      </c>
    </row>
    <row r="25" spans="2:18" x14ac:dyDescent="0.25">
      <c r="B25" s="65"/>
      <c r="C25" s="45">
        <v>0.18181818181818182</v>
      </c>
      <c r="D25" s="46">
        <v>0</v>
      </c>
      <c r="E25" s="44">
        <v>0</v>
      </c>
      <c r="F25" s="44">
        <v>0</v>
      </c>
      <c r="G25" s="44">
        <v>0</v>
      </c>
      <c r="H25" s="44">
        <v>7.4261304239407414E-3</v>
      </c>
      <c r="I25" s="44">
        <v>6.1170127412435169E-3</v>
      </c>
      <c r="J25" s="44">
        <v>4.1051897583701015E-3</v>
      </c>
      <c r="K25" s="44">
        <v>3.0743021995023076E-3</v>
      </c>
      <c r="L25" s="44">
        <v>2.1041963558784019E-3</v>
      </c>
      <c r="M25" s="44">
        <v>1.850867808949595E-3</v>
      </c>
      <c r="N25" s="44">
        <v>1.3571893312924908E-3</v>
      </c>
      <c r="O25" s="44">
        <v>1.0983299424021898E-3</v>
      </c>
      <c r="P25" s="44">
        <v>9.3237207396892137E-4</v>
      </c>
      <c r="Q25" s="44">
        <v>7.0904051198595697E-4</v>
      </c>
      <c r="R25" s="45">
        <v>6.4486228431438568E-4</v>
      </c>
    </row>
    <row r="26" spans="2:18" x14ac:dyDescent="0.25">
      <c r="B26" s="65"/>
      <c r="C26" s="45">
        <v>0.19696969696969696</v>
      </c>
      <c r="D26" s="46">
        <v>0</v>
      </c>
      <c r="E26" s="44">
        <v>0</v>
      </c>
      <c r="F26" s="44">
        <v>0</v>
      </c>
      <c r="G26" s="44">
        <v>0</v>
      </c>
      <c r="H26" s="44">
        <v>9.4405845530189589E-3</v>
      </c>
      <c r="I26" s="44">
        <v>6.6451563568669146E-3</v>
      </c>
      <c r="J26" s="44">
        <v>4.4888818488405639E-3</v>
      </c>
      <c r="K26" s="44">
        <v>3.1178909887921366E-3</v>
      </c>
      <c r="L26" s="44">
        <v>2.5358584297566294E-3</v>
      </c>
      <c r="M26" s="44">
        <v>1.9920973788835768E-3</v>
      </c>
      <c r="N26" s="44">
        <v>1.5132044722689689E-3</v>
      </c>
      <c r="O26" s="44">
        <v>1.3035983500022396E-3</v>
      </c>
      <c r="P26" s="44">
        <v>9.8104156501898515E-4</v>
      </c>
      <c r="Q26" s="44">
        <v>7.6897182031553481E-4</v>
      </c>
      <c r="R26" s="45">
        <v>6.537896387035628E-4</v>
      </c>
    </row>
    <row r="27" spans="2:18" x14ac:dyDescent="0.25">
      <c r="B27" s="65"/>
      <c r="C27" s="45">
        <v>0.21212121212121213</v>
      </c>
      <c r="D27" s="46">
        <v>0</v>
      </c>
      <c r="E27" s="44">
        <v>0</v>
      </c>
      <c r="F27" s="44">
        <v>0</v>
      </c>
      <c r="G27" s="44">
        <v>0</v>
      </c>
      <c r="H27" s="44">
        <v>1.0645649514818865E-2</v>
      </c>
      <c r="I27" s="44">
        <v>7.6539755366065009E-3</v>
      </c>
      <c r="J27" s="44">
        <v>5.2480496923011169E-3</v>
      </c>
      <c r="K27" s="44">
        <v>3.9156992763471421E-3</v>
      </c>
      <c r="L27" s="44">
        <v>2.9795029288786027E-3</v>
      </c>
      <c r="M27" s="44">
        <v>2.4590628489722065E-3</v>
      </c>
      <c r="N27" s="44">
        <v>1.6088822835695633E-3</v>
      </c>
      <c r="O27" s="44">
        <v>1.4239290101661136E-3</v>
      </c>
      <c r="P27" s="44">
        <v>1.1544145981028254E-3</v>
      </c>
      <c r="Q27" s="44">
        <v>9.3531716738795513E-4</v>
      </c>
      <c r="R27" s="45">
        <v>8.4043221666912427E-4</v>
      </c>
    </row>
    <row r="28" spans="2:18" ht="15.75" thickBot="1" x14ac:dyDescent="0.3">
      <c r="B28" s="66"/>
      <c r="C28" s="49">
        <v>0.22727272727272727</v>
      </c>
      <c r="D28" s="47">
        <v>0</v>
      </c>
      <c r="E28" s="48">
        <v>0</v>
      </c>
      <c r="F28" s="48">
        <v>0</v>
      </c>
      <c r="G28" s="48">
        <v>0</v>
      </c>
      <c r="H28" s="48">
        <v>1.0284463155603973E-2</v>
      </c>
      <c r="I28" s="48">
        <v>9.0002975626992734E-3</v>
      </c>
      <c r="J28" s="48">
        <v>5.8993264744834463E-3</v>
      </c>
      <c r="K28" s="48">
        <v>4.5012549497419358E-3</v>
      </c>
      <c r="L28" s="48">
        <v>3.2523025971266488E-3</v>
      </c>
      <c r="M28" s="48">
        <v>2.3879924888725486E-3</v>
      </c>
      <c r="N28" s="48">
        <v>2.0809418828960221E-3</v>
      </c>
      <c r="O28" s="48">
        <v>1.4673681789913193E-3</v>
      </c>
      <c r="P28" s="48">
        <v>1.2182430719532478E-3</v>
      </c>
      <c r="Q28" s="48">
        <v>9.7046518850047933E-4</v>
      </c>
      <c r="R28" s="49">
        <v>9.5439057960892287E-4</v>
      </c>
    </row>
  </sheetData>
  <mergeCells count="3">
    <mergeCell ref="D12:R12"/>
    <mergeCell ref="B14:B28"/>
    <mergeCell ref="B12:C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67"/>
  <sheetViews>
    <sheetView workbookViewId="0">
      <selection activeCell="F36" sqref="F36"/>
    </sheetView>
  </sheetViews>
  <sheetFormatPr defaultRowHeight="15" x14ac:dyDescent="0.25"/>
  <cols>
    <col min="5" max="5" width="12" bestFit="1" customWidth="1"/>
    <col min="22" max="22" width="12" bestFit="1" customWidth="1"/>
  </cols>
  <sheetData>
    <row r="1" spans="3:19" x14ac:dyDescent="0.25">
      <c r="E1" s="54" t="s">
        <v>16</v>
      </c>
    </row>
    <row r="2" spans="3:19" ht="15.75" thickBot="1" x14ac:dyDescent="0.3"/>
    <row r="3" spans="3:19" ht="15.75" thickBot="1" x14ac:dyDescent="0.3">
      <c r="C3" s="1"/>
      <c r="D3" s="2"/>
      <c r="E3" s="59" t="s">
        <v>0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1"/>
    </row>
    <row r="4" spans="3:19" ht="15.75" thickBot="1" x14ac:dyDescent="0.3">
      <c r="C4" s="3"/>
      <c r="D4" s="4" t="s">
        <v>1</v>
      </c>
      <c r="E4" s="5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7">
        <v>17</v>
      </c>
    </row>
    <row r="5" spans="3:19" ht="15" customHeight="1" x14ac:dyDescent="0.25">
      <c r="C5" s="56" t="s">
        <v>2</v>
      </c>
      <c r="D5" s="8">
        <v>0.5</v>
      </c>
      <c r="E5" s="9">
        <v>0.59877579999999997</v>
      </c>
      <c r="F5" s="10">
        <v>1.6087320000000001</v>
      </c>
      <c r="G5" s="10">
        <v>2.6417120000000001</v>
      </c>
      <c r="H5" s="10">
        <v>4.8919870000000003</v>
      </c>
      <c r="I5" s="10">
        <v>6.3868410000000004</v>
      </c>
      <c r="J5" s="10">
        <v>8.3717900000000007</v>
      </c>
      <c r="K5" s="10">
        <v>12.66717</v>
      </c>
      <c r="L5" s="10">
        <v>13.66506</v>
      </c>
      <c r="M5" s="10">
        <v>11.607379999999999</v>
      </c>
      <c r="N5" s="10">
        <v>10.109769999999999</v>
      </c>
      <c r="O5" s="10">
        <v>9.2402169999999995</v>
      </c>
      <c r="P5" s="10">
        <v>6.3754679999999997</v>
      </c>
      <c r="Q5" s="10">
        <v>4.580927</v>
      </c>
      <c r="R5" s="10">
        <v>3.801132</v>
      </c>
      <c r="S5" s="11">
        <v>3.548241</v>
      </c>
    </row>
    <row r="6" spans="3:19" x14ac:dyDescent="0.25">
      <c r="C6" s="57"/>
      <c r="D6" s="12">
        <v>1</v>
      </c>
      <c r="E6" s="13">
        <v>2.376398</v>
      </c>
      <c r="F6" s="2">
        <v>6.1667550000000002</v>
      </c>
      <c r="G6" s="2">
        <v>11.40821</v>
      </c>
      <c r="H6" s="2">
        <v>18.979019999999998</v>
      </c>
      <c r="I6" s="2">
        <v>24.58737</v>
      </c>
      <c r="J6" s="2">
        <v>30.04543</v>
      </c>
      <c r="K6" s="2">
        <v>43.582030000000003</v>
      </c>
      <c r="L6" s="2">
        <v>50.231870000000001</v>
      </c>
      <c r="M6" s="2">
        <v>53.080579999999998</v>
      </c>
      <c r="N6" s="2">
        <v>43.888939999999998</v>
      </c>
      <c r="O6" s="2">
        <v>34.423900000000003</v>
      </c>
      <c r="P6" s="2">
        <v>21.91929</v>
      </c>
      <c r="Q6" s="2">
        <v>19.856770000000001</v>
      </c>
      <c r="R6" s="2">
        <v>16.761099999999999</v>
      </c>
      <c r="S6" s="14">
        <v>11.78341</v>
      </c>
    </row>
    <row r="7" spans="3:19" x14ac:dyDescent="0.25">
      <c r="C7" s="57"/>
      <c r="D7" s="12">
        <v>1.5</v>
      </c>
      <c r="E7" s="13">
        <v>0</v>
      </c>
      <c r="F7" s="2">
        <v>13.28412</v>
      </c>
      <c r="G7" s="2">
        <v>24.886510000000001</v>
      </c>
      <c r="H7" s="2">
        <v>43.326709999999999</v>
      </c>
      <c r="I7" s="2">
        <v>55.246369999999999</v>
      </c>
      <c r="J7" s="2">
        <v>67.960570000000004</v>
      </c>
      <c r="K7" s="2">
        <v>90.00958</v>
      </c>
      <c r="L7" s="2">
        <v>102.01690000000001</v>
      </c>
      <c r="M7" s="2">
        <v>92.003010000000003</v>
      </c>
      <c r="N7" s="2">
        <v>90.803520000000006</v>
      </c>
      <c r="O7" s="2">
        <v>66.098110000000005</v>
      </c>
      <c r="P7" s="2">
        <v>64.756140000000002</v>
      </c>
      <c r="Q7" s="2">
        <v>44.926180000000002</v>
      </c>
      <c r="R7" s="2">
        <v>37.348930000000003</v>
      </c>
      <c r="S7" s="14">
        <v>21.628170000000001</v>
      </c>
    </row>
    <row r="8" spans="3:19" x14ac:dyDescent="0.25">
      <c r="C8" s="57"/>
      <c r="D8" s="12">
        <v>2</v>
      </c>
      <c r="E8" s="13">
        <v>0</v>
      </c>
      <c r="F8" s="2">
        <v>24.410360000000001</v>
      </c>
      <c r="G8" s="2">
        <v>45.278530000000003</v>
      </c>
      <c r="H8" s="2">
        <v>65.116389999999996</v>
      </c>
      <c r="I8" s="2">
        <v>100.0145</v>
      </c>
      <c r="J8" s="2">
        <v>120.52030000000001</v>
      </c>
      <c r="K8" s="2">
        <v>153.1728</v>
      </c>
      <c r="L8" s="2">
        <v>174.67910000000001</v>
      </c>
      <c r="M8" s="2">
        <v>150.80930000000001</v>
      </c>
      <c r="N8" s="2">
        <v>121.6508</v>
      </c>
      <c r="O8" s="2">
        <v>126.08029999999999</v>
      </c>
      <c r="P8" s="2">
        <v>86.914010000000005</v>
      </c>
      <c r="Q8" s="2">
        <v>60.694699999999997</v>
      </c>
      <c r="R8" s="2">
        <v>58.098100000000002</v>
      </c>
      <c r="S8" s="14">
        <v>48.031910000000003</v>
      </c>
    </row>
    <row r="9" spans="3:19" x14ac:dyDescent="0.25">
      <c r="C9" s="57"/>
      <c r="D9" s="12">
        <v>2.5</v>
      </c>
      <c r="E9" s="13">
        <v>0</v>
      </c>
      <c r="F9" s="2">
        <v>0</v>
      </c>
      <c r="G9" s="2">
        <v>65.280709999999999</v>
      </c>
      <c r="H9" s="2">
        <v>104.4868</v>
      </c>
      <c r="I9" s="2">
        <v>140.8706</v>
      </c>
      <c r="J9" s="2">
        <v>190.70269999999999</v>
      </c>
      <c r="K9" s="2">
        <v>179.31100000000001</v>
      </c>
      <c r="L9" s="2">
        <v>242.52430000000001</v>
      </c>
      <c r="M9" s="2">
        <v>254.64519999999999</v>
      </c>
      <c r="N9" s="2">
        <v>189.6395</v>
      </c>
      <c r="O9" s="2">
        <v>180.6748</v>
      </c>
      <c r="P9" s="2">
        <v>134.89920000000001</v>
      </c>
      <c r="Q9" s="2">
        <v>99.208470000000005</v>
      </c>
      <c r="R9" s="2">
        <v>83.454449999999994</v>
      </c>
      <c r="S9" s="14">
        <v>81.330060000000003</v>
      </c>
    </row>
    <row r="10" spans="3:19" x14ac:dyDescent="0.25">
      <c r="C10" s="57"/>
      <c r="D10" s="12">
        <v>3</v>
      </c>
      <c r="E10" s="13">
        <v>0</v>
      </c>
      <c r="F10" s="2">
        <v>0</v>
      </c>
      <c r="G10" s="2">
        <v>96.168099999999995</v>
      </c>
      <c r="H10" s="2">
        <v>136.5557</v>
      </c>
      <c r="I10" s="2">
        <v>204.64769999999999</v>
      </c>
      <c r="J10" s="2">
        <v>243.5204</v>
      </c>
      <c r="K10" s="2">
        <v>357.25240000000002</v>
      </c>
      <c r="L10" s="2">
        <v>293.48430000000002</v>
      </c>
      <c r="M10" s="2">
        <v>352.7192</v>
      </c>
      <c r="N10" s="2">
        <v>259.9366</v>
      </c>
      <c r="O10" s="2">
        <v>248.14779999999999</v>
      </c>
      <c r="P10" s="2">
        <v>184.34559999999999</v>
      </c>
      <c r="Q10" s="2">
        <v>136.67320000000001</v>
      </c>
      <c r="R10" s="2">
        <v>119.64019999999999</v>
      </c>
      <c r="S10" s="14">
        <v>112.51909999999999</v>
      </c>
    </row>
    <row r="11" spans="3:19" x14ac:dyDescent="0.25">
      <c r="C11" s="57"/>
      <c r="D11" s="12">
        <v>3.5</v>
      </c>
      <c r="E11" s="13">
        <v>0</v>
      </c>
      <c r="F11" s="2">
        <v>0</v>
      </c>
      <c r="G11" s="2">
        <v>125.8035</v>
      </c>
      <c r="H11" s="2">
        <v>191.8552</v>
      </c>
      <c r="I11" s="2">
        <v>253.97280000000001</v>
      </c>
      <c r="J11" s="2">
        <v>291.26979999999998</v>
      </c>
      <c r="K11" s="2">
        <v>431.20589999999999</v>
      </c>
      <c r="L11" s="2">
        <v>385.27699999999999</v>
      </c>
      <c r="M11" s="2">
        <v>424.15660000000003</v>
      </c>
      <c r="N11" s="2">
        <v>314.1121</v>
      </c>
      <c r="O11" s="2">
        <v>285.1377</v>
      </c>
      <c r="P11" s="2">
        <v>238.77940000000001</v>
      </c>
      <c r="Q11" s="2">
        <v>221.66050000000001</v>
      </c>
      <c r="R11" s="2">
        <v>172.19880000000001</v>
      </c>
      <c r="S11" s="14">
        <v>125.9984</v>
      </c>
    </row>
    <row r="12" spans="3:19" x14ac:dyDescent="0.25">
      <c r="C12" s="57"/>
      <c r="D12" s="12">
        <v>4</v>
      </c>
      <c r="E12" s="13">
        <v>0</v>
      </c>
      <c r="F12" s="2">
        <v>0</v>
      </c>
      <c r="G12" s="2">
        <v>0</v>
      </c>
      <c r="H12" s="2">
        <v>256.4905</v>
      </c>
      <c r="I12" s="2">
        <v>366.25029999999998</v>
      </c>
      <c r="J12" s="2">
        <v>403.21710000000002</v>
      </c>
      <c r="K12" s="2">
        <v>550.97940000000006</v>
      </c>
      <c r="L12" s="2">
        <v>536.24770000000001</v>
      </c>
      <c r="M12" s="2">
        <v>530.8229</v>
      </c>
      <c r="N12" s="2">
        <v>472.85390000000001</v>
      </c>
      <c r="O12" s="2">
        <v>419.88729999999998</v>
      </c>
      <c r="P12" s="2">
        <v>288.553</v>
      </c>
      <c r="Q12" s="2">
        <v>268.4409</v>
      </c>
      <c r="R12" s="2">
        <v>178.63339999999999</v>
      </c>
      <c r="S12" s="14">
        <v>193.74789999999999</v>
      </c>
    </row>
    <row r="13" spans="3:19" x14ac:dyDescent="0.25">
      <c r="C13" s="57"/>
      <c r="D13" s="12">
        <v>4.5</v>
      </c>
      <c r="E13" s="13">
        <v>0</v>
      </c>
      <c r="F13" s="2">
        <v>0</v>
      </c>
      <c r="G13" s="2">
        <v>0</v>
      </c>
      <c r="H13" s="2">
        <v>326.92779999999999</v>
      </c>
      <c r="I13" s="2">
        <v>418.26639999999998</v>
      </c>
      <c r="J13" s="2">
        <v>574.16769999999997</v>
      </c>
      <c r="K13" s="2">
        <v>677.66089999999997</v>
      </c>
      <c r="L13" s="2">
        <v>707.96759999999995</v>
      </c>
      <c r="M13" s="2">
        <v>664.65189999999996</v>
      </c>
      <c r="N13" s="2">
        <v>509.15019999999998</v>
      </c>
      <c r="O13" s="2">
        <v>415.11410000000001</v>
      </c>
      <c r="P13" s="2">
        <v>385.95890000000003</v>
      </c>
      <c r="Q13" s="2">
        <v>243.8809</v>
      </c>
      <c r="R13" s="2">
        <v>249.11250000000001</v>
      </c>
      <c r="S13" s="14">
        <v>200.1045</v>
      </c>
    </row>
    <row r="14" spans="3:19" x14ac:dyDescent="0.25">
      <c r="C14" s="57"/>
      <c r="D14" s="12">
        <v>5</v>
      </c>
      <c r="E14" s="13">
        <v>0</v>
      </c>
      <c r="F14" s="2">
        <v>0</v>
      </c>
      <c r="G14" s="2">
        <v>0</v>
      </c>
      <c r="H14" s="2">
        <v>358.22269999999997</v>
      </c>
      <c r="I14" s="2">
        <v>514.29319999999996</v>
      </c>
      <c r="J14" s="2">
        <v>658.2056</v>
      </c>
      <c r="K14" s="2">
        <v>824.37490000000003</v>
      </c>
      <c r="L14" s="2">
        <v>827.96389999999997</v>
      </c>
      <c r="M14" s="2">
        <v>617.5838</v>
      </c>
      <c r="N14" s="2">
        <v>638.25900000000001</v>
      </c>
      <c r="O14" s="2">
        <v>512.40840000000003</v>
      </c>
      <c r="P14" s="2">
        <v>451.8064</v>
      </c>
      <c r="Q14" s="2">
        <v>384.03949999999998</v>
      </c>
      <c r="R14" s="2">
        <v>332.78539999999998</v>
      </c>
      <c r="S14" s="14">
        <v>257.61110000000002</v>
      </c>
    </row>
    <row r="15" spans="3:19" x14ac:dyDescent="0.25">
      <c r="C15" s="57"/>
      <c r="D15" s="12">
        <v>5.5</v>
      </c>
      <c r="E15" s="13">
        <v>0</v>
      </c>
      <c r="F15" s="2">
        <v>0</v>
      </c>
      <c r="G15" s="2">
        <v>0</v>
      </c>
      <c r="H15" s="2">
        <v>448.06150000000002</v>
      </c>
      <c r="I15" s="2">
        <v>609.99</v>
      </c>
      <c r="J15" s="2">
        <v>773.94290000000001</v>
      </c>
      <c r="K15" s="2">
        <v>879.67489999999998</v>
      </c>
      <c r="L15" s="2">
        <v>935.80179999999996</v>
      </c>
      <c r="M15" s="2">
        <v>904.97069999999997</v>
      </c>
      <c r="N15" s="2">
        <v>804.91160000000002</v>
      </c>
      <c r="O15" s="2">
        <v>602.73620000000005</v>
      </c>
      <c r="P15" s="2">
        <v>456.07619999999997</v>
      </c>
      <c r="Q15" s="2">
        <v>396.61219999999997</v>
      </c>
      <c r="R15" s="2">
        <v>310.93579999999997</v>
      </c>
      <c r="S15" s="14">
        <v>308.3492</v>
      </c>
    </row>
    <row r="16" spans="3:19" x14ac:dyDescent="0.25">
      <c r="C16" s="57"/>
      <c r="D16" s="12">
        <v>6</v>
      </c>
      <c r="E16" s="13">
        <v>0</v>
      </c>
      <c r="F16" s="2">
        <v>0</v>
      </c>
      <c r="G16" s="2">
        <v>0</v>
      </c>
      <c r="H16" s="2">
        <v>0</v>
      </c>
      <c r="I16" s="2">
        <v>710.79790000000003</v>
      </c>
      <c r="J16" s="2">
        <v>952.47019999999998</v>
      </c>
      <c r="K16" s="2">
        <v>973.54960000000005</v>
      </c>
      <c r="L16" s="2">
        <v>1000</v>
      </c>
      <c r="M16" s="2">
        <v>838.25800000000004</v>
      </c>
      <c r="N16" s="2">
        <v>886.04859999999996</v>
      </c>
      <c r="O16" s="2">
        <v>648.38879999999995</v>
      </c>
      <c r="P16" s="2">
        <v>500.9522</v>
      </c>
      <c r="Q16" s="2">
        <v>502.78190000000001</v>
      </c>
      <c r="R16" s="2">
        <v>396.33390000000003</v>
      </c>
      <c r="S16" s="14">
        <v>388.40519999999998</v>
      </c>
    </row>
    <row r="17" spans="3:22" x14ac:dyDescent="0.25">
      <c r="C17" s="57"/>
      <c r="D17" s="12">
        <v>6.5</v>
      </c>
      <c r="E17" s="13">
        <v>0</v>
      </c>
      <c r="F17" s="2">
        <v>0</v>
      </c>
      <c r="G17" s="2">
        <v>0</v>
      </c>
      <c r="H17" s="2">
        <v>0</v>
      </c>
      <c r="I17" s="2">
        <v>788.43060000000003</v>
      </c>
      <c r="J17" s="2">
        <v>1000</v>
      </c>
      <c r="K17" s="2">
        <v>1000</v>
      </c>
      <c r="L17" s="2">
        <v>1000</v>
      </c>
      <c r="M17" s="2">
        <v>978.75300000000004</v>
      </c>
      <c r="N17" s="2">
        <v>1000</v>
      </c>
      <c r="O17" s="2">
        <v>726.80920000000003</v>
      </c>
      <c r="P17" s="2">
        <v>577.45090000000005</v>
      </c>
      <c r="Q17" s="2">
        <v>435.21289999999999</v>
      </c>
      <c r="R17" s="2">
        <v>423.53410000000002</v>
      </c>
      <c r="S17" s="14">
        <v>357.6035</v>
      </c>
    </row>
    <row r="18" spans="3:22" x14ac:dyDescent="0.25">
      <c r="C18" s="57"/>
      <c r="D18" s="12">
        <v>7</v>
      </c>
      <c r="E18" s="13">
        <v>0</v>
      </c>
      <c r="F18" s="2">
        <v>0</v>
      </c>
      <c r="G18" s="2">
        <v>0</v>
      </c>
      <c r="H18" s="2">
        <v>0</v>
      </c>
      <c r="I18" s="2">
        <v>781.1558</v>
      </c>
      <c r="J18" s="2">
        <v>1000</v>
      </c>
      <c r="K18" s="2">
        <v>1000</v>
      </c>
      <c r="L18" s="2">
        <v>1000</v>
      </c>
      <c r="M18" s="2">
        <v>1000</v>
      </c>
      <c r="N18" s="2">
        <v>1000</v>
      </c>
      <c r="O18" s="2">
        <v>959.04719999999998</v>
      </c>
      <c r="P18" s="2">
        <v>748.36080000000004</v>
      </c>
      <c r="Q18" s="2">
        <v>573.84820000000002</v>
      </c>
      <c r="R18" s="2">
        <v>471.827</v>
      </c>
      <c r="S18" s="14">
        <v>449.84140000000002</v>
      </c>
    </row>
    <row r="19" spans="3:22" ht="15.75" thickBot="1" x14ac:dyDescent="0.3">
      <c r="C19" s="58"/>
      <c r="D19" s="15">
        <v>7.5</v>
      </c>
      <c r="E19" s="16">
        <v>0</v>
      </c>
      <c r="F19" s="17">
        <v>0</v>
      </c>
      <c r="G19" s="17">
        <v>0</v>
      </c>
      <c r="H19" s="17">
        <v>0</v>
      </c>
      <c r="I19" s="17">
        <v>993.77120000000002</v>
      </c>
      <c r="J19" s="17">
        <v>1000</v>
      </c>
      <c r="K19" s="17">
        <v>1000</v>
      </c>
      <c r="L19" s="17">
        <v>1000</v>
      </c>
      <c r="M19" s="17">
        <v>1000</v>
      </c>
      <c r="N19" s="17">
        <v>1000</v>
      </c>
      <c r="O19" s="17">
        <v>1000</v>
      </c>
      <c r="P19" s="17">
        <v>754.57360000000006</v>
      </c>
      <c r="Q19" s="17">
        <v>724.82899999999995</v>
      </c>
      <c r="R19" s="17">
        <v>641.65790000000004</v>
      </c>
      <c r="S19" s="18">
        <v>482.11349999999999</v>
      </c>
    </row>
    <row r="22" spans="3:22" x14ac:dyDescent="0.25">
      <c r="C22" t="s">
        <v>3</v>
      </c>
      <c r="D22" s="41">
        <v>33</v>
      </c>
      <c r="G22" s="42" t="s">
        <v>8</v>
      </c>
      <c r="O22">
        <f>60-60*0.25</f>
        <v>45</v>
      </c>
    </row>
    <row r="23" spans="3:22" x14ac:dyDescent="0.25">
      <c r="C23" s="19" t="s">
        <v>5</v>
      </c>
      <c r="D23" s="41">
        <v>25</v>
      </c>
    </row>
    <row r="24" spans="3:22" ht="15.75" thickBot="1" x14ac:dyDescent="0.3">
      <c r="U24" t="s">
        <v>0</v>
      </c>
      <c r="V24" t="s">
        <v>4</v>
      </c>
    </row>
    <row r="25" spans="3:22" ht="15.75" thickBot="1" x14ac:dyDescent="0.3">
      <c r="C25" s="1"/>
      <c r="D25" s="2"/>
      <c r="E25" s="59" t="s">
        <v>0</v>
      </c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1"/>
      <c r="U25">
        <v>0.5222329678670935</v>
      </c>
      <c r="V25">
        <v>1.5151515151515152E-2</v>
      </c>
    </row>
    <row r="26" spans="3:22" ht="15.75" customHeight="1" thickBot="1" x14ac:dyDescent="0.3">
      <c r="C26" s="3"/>
      <c r="D26" s="4" t="s">
        <v>1</v>
      </c>
      <c r="E26" s="20">
        <v>3</v>
      </c>
      <c r="F26" s="21">
        <v>4</v>
      </c>
      <c r="G26" s="21">
        <v>5</v>
      </c>
      <c r="H26" s="21">
        <v>6</v>
      </c>
      <c r="I26" s="21">
        <v>7</v>
      </c>
      <c r="J26" s="21">
        <v>8</v>
      </c>
      <c r="K26" s="21">
        <v>9</v>
      </c>
      <c r="L26" s="21">
        <v>10</v>
      </c>
      <c r="M26" s="21">
        <v>11</v>
      </c>
      <c r="N26" s="21">
        <v>12</v>
      </c>
      <c r="O26" s="21">
        <v>13</v>
      </c>
      <c r="P26" s="21">
        <v>14</v>
      </c>
      <c r="Q26" s="21">
        <v>15</v>
      </c>
      <c r="R26" s="21">
        <v>16</v>
      </c>
      <c r="S26" s="22">
        <v>17</v>
      </c>
      <c r="U26">
        <v>0.69631062382279141</v>
      </c>
      <c r="V26">
        <v>3.0303030303030304E-2</v>
      </c>
    </row>
    <row r="27" spans="3:22" x14ac:dyDescent="0.25">
      <c r="C27" s="56" t="s">
        <v>2</v>
      </c>
      <c r="D27" s="23">
        <v>0.5</v>
      </c>
      <c r="E27" s="2">
        <f>E5/$D$23</f>
        <v>2.3951031999999997E-2</v>
      </c>
      <c r="F27" s="2">
        <f t="shared" ref="F27:S27" si="0">F5/$D$23</f>
        <v>6.4349280000000009E-2</v>
      </c>
      <c r="G27" s="2">
        <f t="shared" si="0"/>
        <v>0.10566848000000001</v>
      </c>
      <c r="H27" s="2">
        <f t="shared" si="0"/>
        <v>0.19567948000000002</v>
      </c>
      <c r="I27" s="2">
        <f t="shared" si="0"/>
        <v>0.25547364</v>
      </c>
      <c r="J27" s="2">
        <f t="shared" si="0"/>
        <v>0.33487160000000005</v>
      </c>
      <c r="K27" s="2">
        <f t="shared" si="0"/>
        <v>0.50668679999999999</v>
      </c>
      <c r="L27" s="2">
        <f t="shared" si="0"/>
        <v>0.54660240000000004</v>
      </c>
      <c r="M27" s="2">
        <f t="shared" si="0"/>
        <v>0.46429519999999996</v>
      </c>
      <c r="N27" s="2">
        <f t="shared" si="0"/>
        <v>0.40439079999999999</v>
      </c>
      <c r="O27" s="2">
        <f t="shared" si="0"/>
        <v>0.36960867999999997</v>
      </c>
      <c r="P27" s="2">
        <f t="shared" si="0"/>
        <v>0.25501871999999998</v>
      </c>
      <c r="Q27" s="2">
        <f t="shared" si="0"/>
        <v>0.18323708</v>
      </c>
      <c r="R27" s="2">
        <f t="shared" si="0"/>
        <v>0.15204528</v>
      </c>
      <c r="S27" s="28">
        <f t="shared" si="0"/>
        <v>0.14192964</v>
      </c>
      <c r="U27">
        <v>0.8703882797784892</v>
      </c>
      <c r="V27">
        <v>4.5454545454545456E-2</v>
      </c>
    </row>
    <row r="28" spans="3:22" x14ac:dyDescent="0.25">
      <c r="C28" s="57"/>
      <c r="D28" s="24">
        <v>1</v>
      </c>
      <c r="E28" s="2">
        <f t="shared" ref="E28:S41" si="1">E6/$D$23</f>
        <v>9.5055920000000002E-2</v>
      </c>
      <c r="F28" s="2">
        <f t="shared" si="1"/>
        <v>0.24667020000000001</v>
      </c>
      <c r="G28" s="2">
        <f t="shared" si="1"/>
        <v>0.45632840000000002</v>
      </c>
      <c r="H28" s="2">
        <f t="shared" si="1"/>
        <v>0.75916079999999997</v>
      </c>
      <c r="I28" s="2">
        <f t="shared" si="1"/>
        <v>0.9834948</v>
      </c>
      <c r="J28" s="2">
        <f t="shared" si="1"/>
        <v>1.2018172</v>
      </c>
      <c r="K28" s="2">
        <f t="shared" si="1"/>
        <v>1.7432812000000002</v>
      </c>
      <c r="L28" s="2">
        <f t="shared" si="1"/>
        <v>2.0092748</v>
      </c>
      <c r="M28" s="2">
        <f t="shared" si="1"/>
        <v>2.1232232</v>
      </c>
      <c r="N28" s="2">
        <f t="shared" si="1"/>
        <v>1.7555575999999999</v>
      </c>
      <c r="O28" s="2">
        <f t="shared" si="1"/>
        <v>1.3769560000000001</v>
      </c>
      <c r="P28" s="2">
        <f t="shared" si="1"/>
        <v>0.87677159999999998</v>
      </c>
      <c r="Q28" s="2">
        <f t="shared" si="1"/>
        <v>0.79427080000000005</v>
      </c>
      <c r="R28" s="2">
        <f t="shared" si="1"/>
        <v>0.67044399999999993</v>
      </c>
      <c r="S28" s="29">
        <f t="shared" si="1"/>
        <v>0.47133639999999999</v>
      </c>
      <c r="U28">
        <v>1.044465935734187</v>
      </c>
      <c r="V28">
        <v>6.0606060606060608E-2</v>
      </c>
    </row>
    <row r="29" spans="3:22" x14ac:dyDescent="0.25">
      <c r="C29" s="57"/>
      <c r="D29" s="24">
        <v>1.5</v>
      </c>
      <c r="E29" s="2">
        <f t="shared" si="1"/>
        <v>0</v>
      </c>
      <c r="F29" s="2">
        <f t="shared" si="1"/>
        <v>0.53136479999999997</v>
      </c>
      <c r="G29" s="2">
        <f t="shared" si="1"/>
        <v>0.99546040000000002</v>
      </c>
      <c r="H29" s="2">
        <f t="shared" si="1"/>
        <v>1.7330683999999998</v>
      </c>
      <c r="I29" s="2">
        <f t="shared" si="1"/>
        <v>2.2098548</v>
      </c>
      <c r="J29" s="2">
        <f t="shared" si="1"/>
        <v>2.7184228000000004</v>
      </c>
      <c r="K29" s="2">
        <f t="shared" si="1"/>
        <v>3.6003832</v>
      </c>
      <c r="L29" s="2">
        <f t="shared" si="1"/>
        <v>4.0806760000000004</v>
      </c>
      <c r="M29" s="2">
        <f t="shared" si="1"/>
        <v>3.6801204000000003</v>
      </c>
      <c r="N29" s="2">
        <f t="shared" si="1"/>
        <v>3.6321408000000002</v>
      </c>
      <c r="O29" s="2">
        <f t="shared" si="1"/>
        <v>2.6439244000000004</v>
      </c>
      <c r="P29" s="2">
        <f t="shared" si="1"/>
        <v>2.5902456000000003</v>
      </c>
      <c r="Q29" s="2">
        <f t="shared" si="1"/>
        <v>1.7970472000000002</v>
      </c>
      <c r="R29" s="2">
        <f t="shared" si="1"/>
        <v>1.4939572000000001</v>
      </c>
      <c r="S29" s="29">
        <f t="shared" si="1"/>
        <v>0.86512680000000008</v>
      </c>
      <c r="U29">
        <v>1.2185435916898848</v>
      </c>
      <c r="V29">
        <v>7.575757575757576E-2</v>
      </c>
    </row>
    <row r="30" spans="3:22" x14ac:dyDescent="0.25">
      <c r="C30" s="57"/>
      <c r="D30" s="24">
        <v>2</v>
      </c>
      <c r="E30" s="2">
        <f t="shared" si="1"/>
        <v>0</v>
      </c>
      <c r="F30" s="2">
        <f t="shared" si="1"/>
        <v>0.97641440000000002</v>
      </c>
      <c r="G30" s="2">
        <f t="shared" si="1"/>
        <v>1.8111412000000002</v>
      </c>
      <c r="H30" s="2">
        <f t="shared" si="1"/>
        <v>2.6046555999999996</v>
      </c>
      <c r="I30" s="2">
        <f t="shared" si="1"/>
        <v>4.0005800000000002</v>
      </c>
      <c r="J30" s="2">
        <f t="shared" si="1"/>
        <v>4.8208120000000001</v>
      </c>
      <c r="K30" s="2">
        <f t="shared" si="1"/>
        <v>6.1269119999999999</v>
      </c>
      <c r="L30" s="2">
        <f t="shared" si="1"/>
        <v>6.9871639999999999</v>
      </c>
      <c r="M30" s="2">
        <f t="shared" si="1"/>
        <v>6.0323720000000005</v>
      </c>
      <c r="N30" s="2">
        <f t="shared" si="1"/>
        <v>4.8660320000000006</v>
      </c>
      <c r="O30" s="2">
        <f t="shared" si="1"/>
        <v>5.0432119999999996</v>
      </c>
      <c r="P30" s="2">
        <f t="shared" si="1"/>
        <v>3.4765604000000003</v>
      </c>
      <c r="Q30" s="2">
        <f t="shared" si="1"/>
        <v>2.4277880000000001</v>
      </c>
      <c r="R30" s="2">
        <f t="shared" si="1"/>
        <v>2.3239239999999999</v>
      </c>
      <c r="S30" s="29">
        <f t="shared" si="1"/>
        <v>1.9212764000000002</v>
      </c>
      <c r="U30">
        <v>1.3926212476455828</v>
      </c>
      <c r="V30">
        <v>9.0909090909090912E-2</v>
      </c>
    </row>
    <row r="31" spans="3:22" x14ac:dyDescent="0.25">
      <c r="C31" s="57"/>
      <c r="D31" s="24">
        <v>2.5</v>
      </c>
      <c r="E31" s="2">
        <f t="shared" si="1"/>
        <v>0</v>
      </c>
      <c r="F31" s="2">
        <f t="shared" si="1"/>
        <v>0</v>
      </c>
      <c r="G31" s="2">
        <f t="shared" si="1"/>
        <v>2.6112283999999999</v>
      </c>
      <c r="H31" s="2">
        <f t="shared" si="1"/>
        <v>4.1794720000000005</v>
      </c>
      <c r="I31" s="2">
        <f t="shared" si="1"/>
        <v>5.6348240000000001</v>
      </c>
      <c r="J31" s="2">
        <f t="shared" si="1"/>
        <v>7.6281080000000001</v>
      </c>
      <c r="K31" s="2">
        <f t="shared" si="1"/>
        <v>7.1724399999999999</v>
      </c>
      <c r="L31" s="2">
        <f t="shared" si="1"/>
        <v>9.7009720000000002</v>
      </c>
      <c r="M31" s="2">
        <f t="shared" si="1"/>
        <v>10.185808</v>
      </c>
      <c r="N31" s="2">
        <f t="shared" si="1"/>
        <v>7.5855800000000002</v>
      </c>
      <c r="O31" s="2">
        <f t="shared" si="1"/>
        <v>7.2269920000000001</v>
      </c>
      <c r="P31" s="2">
        <f t="shared" si="1"/>
        <v>5.3959679999999999</v>
      </c>
      <c r="Q31" s="2">
        <f t="shared" si="1"/>
        <v>3.9683388000000002</v>
      </c>
      <c r="R31" s="2">
        <f t="shared" si="1"/>
        <v>3.3381779999999996</v>
      </c>
      <c r="S31" s="29">
        <f t="shared" si="1"/>
        <v>3.2532024000000002</v>
      </c>
      <c r="U31">
        <v>1.5666989036012806</v>
      </c>
      <c r="V31">
        <v>0.10606060606060606</v>
      </c>
    </row>
    <row r="32" spans="3:22" x14ac:dyDescent="0.25">
      <c r="C32" s="57"/>
      <c r="D32" s="24">
        <v>3</v>
      </c>
      <c r="E32" s="2">
        <f t="shared" si="1"/>
        <v>0</v>
      </c>
      <c r="F32" s="2">
        <f t="shared" si="1"/>
        <v>0</v>
      </c>
      <c r="G32" s="2">
        <f t="shared" si="1"/>
        <v>3.846724</v>
      </c>
      <c r="H32" s="2">
        <f t="shared" si="1"/>
        <v>5.4622279999999996</v>
      </c>
      <c r="I32" s="2">
        <f t="shared" si="1"/>
        <v>8.1859079999999995</v>
      </c>
      <c r="J32" s="2">
        <f>J10/$D$23</f>
        <v>9.7408160000000006</v>
      </c>
      <c r="K32" s="2">
        <f t="shared" si="1"/>
        <v>14.290096</v>
      </c>
      <c r="L32" s="2">
        <f t="shared" si="1"/>
        <v>11.739372000000001</v>
      </c>
      <c r="M32" s="2">
        <f t="shared" si="1"/>
        <v>14.108768</v>
      </c>
      <c r="N32" s="2">
        <f t="shared" si="1"/>
        <v>10.397463999999999</v>
      </c>
      <c r="O32" s="2">
        <f t="shared" si="1"/>
        <v>9.9259120000000003</v>
      </c>
      <c r="P32" s="2">
        <f t="shared" si="1"/>
        <v>7.3738239999999999</v>
      </c>
      <c r="Q32" s="2">
        <f t="shared" si="1"/>
        <v>5.4669280000000002</v>
      </c>
      <c r="R32" s="2">
        <f t="shared" si="1"/>
        <v>4.7856079999999999</v>
      </c>
      <c r="S32" s="29">
        <f t="shared" si="1"/>
        <v>4.5007640000000002</v>
      </c>
      <c r="U32">
        <v>1.7407765595569784</v>
      </c>
      <c r="V32">
        <v>0.12121212121212122</v>
      </c>
    </row>
    <row r="33" spans="3:28" x14ac:dyDescent="0.25">
      <c r="C33" s="57"/>
      <c r="D33" s="24">
        <v>3.5</v>
      </c>
      <c r="E33" s="2">
        <f t="shared" si="1"/>
        <v>0</v>
      </c>
      <c r="F33" s="2">
        <f t="shared" si="1"/>
        <v>0</v>
      </c>
      <c r="G33" s="2">
        <f t="shared" si="1"/>
        <v>5.0321400000000001</v>
      </c>
      <c r="H33" s="2">
        <f t="shared" si="1"/>
        <v>7.6742080000000001</v>
      </c>
      <c r="I33" s="2">
        <f t="shared" si="1"/>
        <v>10.158912000000001</v>
      </c>
      <c r="J33" s="2">
        <f t="shared" si="1"/>
        <v>11.650791999999999</v>
      </c>
      <c r="K33" s="2">
        <f t="shared" si="1"/>
        <v>17.248235999999999</v>
      </c>
      <c r="L33" s="2">
        <f t="shared" si="1"/>
        <v>15.41108</v>
      </c>
      <c r="M33" s="2">
        <f t="shared" si="1"/>
        <v>16.966264000000002</v>
      </c>
      <c r="N33" s="2">
        <f t="shared" si="1"/>
        <v>12.564484</v>
      </c>
      <c r="O33" s="2">
        <f t="shared" si="1"/>
        <v>11.405507999999999</v>
      </c>
      <c r="P33" s="2">
        <f t="shared" si="1"/>
        <v>9.5511759999999999</v>
      </c>
      <c r="Q33" s="2">
        <f t="shared" si="1"/>
        <v>8.8664199999999997</v>
      </c>
      <c r="R33" s="2">
        <f t="shared" si="1"/>
        <v>6.8879520000000003</v>
      </c>
      <c r="S33" s="29">
        <f t="shared" si="1"/>
        <v>5.039936</v>
      </c>
      <c r="U33">
        <v>1.9148542155126762</v>
      </c>
      <c r="V33">
        <v>0.13636363636363635</v>
      </c>
    </row>
    <row r="34" spans="3:28" x14ac:dyDescent="0.25">
      <c r="C34" s="57"/>
      <c r="D34" s="24">
        <v>4</v>
      </c>
      <c r="E34" s="2">
        <f t="shared" si="1"/>
        <v>0</v>
      </c>
      <c r="F34" s="2">
        <f t="shared" si="1"/>
        <v>0</v>
      </c>
      <c r="G34" s="2">
        <f t="shared" si="1"/>
        <v>0</v>
      </c>
      <c r="H34" s="2">
        <f t="shared" si="1"/>
        <v>10.25962</v>
      </c>
      <c r="I34" s="2">
        <f t="shared" si="1"/>
        <v>14.650011999999998</v>
      </c>
      <c r="J34" s="2">
        <f t="shared" si="1"/>
        <v>16.128684</v>
      </c>
      <c r="K34" s="2">
        <f t="shared" si="1"/>
        <v>22.039176000000001</v>
      </c>
      <c r="L34" s="2">
        <f t="shared" si="1"/>
        <v>21.449908000000001</v>
      </c>
      <c r="M34" s="2">
        <f t="shared" si="1"/>
        <v>21.232915999999999</v>
      </c>
      <c r="N34" s="2">
        <f t="shared" si="1"/>
        <v>18.914156000000002</v>
      </c>
      <c r="O34" s="2">
        <f t="shared" si="1"/>
        <v>16.795491999999999</v>
      </c>
      <c r="P34" s="2">
        <f t="shared" si="1"/>
        <v>11.542120000000001</v>
      </c>
      <c r="Q34" s="2">
        <f t="shared" si="1"/>
        <v>10.737636</v>
      </c>
      <c r="R34" s="2">
        <f t="shared" si="1"/>
        <v>7.1453359999999995</v>
      </c>
      <c r="S34" s="29">
        <f t="shared" si="1"/>
        <v>7.7499159999999998</v>
      </c>
      <c r="U34">
        <v>2.088931871468374</v>
      </c>
      <c r="V34">
        <v>0.15151515151515152</v>
      </c>
    </row>
    <row r="35" spans="3:28" x14ac:dyDescent="0.25">
      <c r="C35" s="57"/>
      <c r="D35" s="24">
        <v>4.5</v>
      </c>
      <c r="E35" s="2">
        <f t="shared" si="1"/>
        <v>0</v>
      </c>
      <c r="F35" s="2">
        <f t="shared" si="1"/>
        <v>0</v>
      </c>
      <c r="G35" s="2">
        <f t="shared" si="1"/>
        <v>0</v>
      </c>
      <c r="H35" s="2">
        <f t="shared" si="1"/>
        <v>13.077112</v>
      </c>
      <c r="I35" s="2">
        <f t="shared" si="1"/>
        <v>16.730656</v>
      </c>
      <c r="J35" s="2">
        <f t="shared" si="1"/>
        <v>22.966707999999997</v>
      </c>
      <c r="K35" s="2">
        <f t="shared" si="1"/>
        <v>27.106435999999999</v>
      </c>
      <c r="L35" s="2">
        <f t="shared" si="1"/>
        <v>28.318703999999997</v>
      </c>
      <c r="M35" s="2">
        <f t="shared" si="1"/>
        <v>26.586075999999998</v>
      </c>
      <c r="N35" s="2">
        <f t="shared" si="1"/>
        <v>20.366008000000001</v>
      </c>
      <c r="O35" s="2">
        <f t="shared" si="1"/>
        <v>16.604564</v>
      </c>
      <c r="P35" s="2">
        <f t="shared" si="1"/>
        <v>15.438356000000001</v>
      </c>
      <c r="Q35" s="2">
        <f t="shared" si="1"/>
        <v>9.755236</v>
      </c>
      <c r="R35" s="2">
        <f t="shared" si="1"/>
        <v>9.964500000000001</v>
      </c>
      <c r="S35" s="29">
        <f t="shared" si="1"/>
        <v>8.0041799999999999</v>
      </c>
      <c r="U35">
        <v>2.2630095274240718</v>
      </c>
      <c r="V35">
        <v>0.16666666666666666</v>
      </c>
    </row>
    <row r="36" spans="3:28" x14ac:dyDescent="0.25">
      <c r="C36" s="57"/>
      <c r="D36" s="24">
        <v>5</v>
      </c>
      <c r="E36" s="2">
        <f t="shared" si="1"/>
        <v>0</v>
      </c>
      <c r="F36" s="2">
        <f t="shared" si="1"/>
        <v>0</v>
      </c>
      <c r="G36" s="2">
        <f t="shared" si="1"/>
        <v>0</v>
      </c>
      <c r="H36" s="2">
        <f t="shared" si="1"/>
        <v>14.328907999999998</v>
      </c>
      <c r="I36" s="2">
        <f t="shared" si="1"/>
        <v>20.571727999999997</v>
      </c>
      <c r="J36" s="2">
        <f t="shared" si="1"/>
        <v>26.328223999999999</v>
      </c>
      <c r="K36" s="2">
        <f t="shared" si="1"/>
        <v>32.974996000000004</v>
      </c>
      <c r="L36" s="2">
        <f t="shared" si="1"/>
        <v>33.118555999999998</v>
      </c>
      <c r="M36" s="2">
        <f t="shared" si="1"/>
        <v>24.703351999999999</v>
      </c>
      <c r="N36" s="2">
        <f t="shared" si="1"/>
        <v>25.530360000000002</v>
      </c>
      <c r="O36" s="2">
        <f t="shared" si="1"/>
        <v>20.496335999999999</v>
      </c>
      <c r="P36" s="2">
        <f t="shared" si="1"/>
        <v>18.072255999999999</v>
      </c>
      <c r="Q36" s="2">
        <f t="shared" si="1"/>
        <v>15.361579999999998</v>
      </c>
      <c r="R36" s="2">
        <f t="shared" si="1"/>
        <v>13.311415999999999</v>
      </c>
      <c r="S36" s="29">
        <f t="shared" si="1"/>
        <v>10.304444</v>
      </c>
      <c r="U36">
        <v>2.4370871833797696</v>
      </c>
      <c r="V36">
        <v>0.18181818181818182</v>
      </c>
    </row>
    <row r="37" spans="3:28" x14ac:dyDescent="0.25">
      <c r="C37" s="57"/>
      <c r="D37" s="24">
        <v>5.5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17.922460000000001</v>
      </c>
      <c r="I37" s="2">
        <f t="shared" si="1"/>
        <v>24.3996</v>
      </c>
      <c r="J37" s="2">
        <f t="shared" si="1"/>
        <v>30.957716000000001</v>
      </c>
      <c r="K37" s="2">
        <f t="shared" si="1"/>
        <v>35.186996000000001</v>
      </c>
      <c r="L37" s="2">
        <f t="shared" si="1"/>
        <v>37.432071999999998</v>
      </c>
      <c r="M37" s="2">
        <f t="shared" si="1"/>
        <v>36.198827999999999</v>
      </c>
      <c r="N37" s="2">
        <f t="shared" si="1"/>
        <v>32.196463999999999</v>
      </c>
      <c r="O37" s="2">
        <f t="shared" si="1"/>
        <v>24.109448</v>
      </c>
      <c r="P37" s="2">
        <f t="shared" si="1"/>
        <v>18.243047999999998</v>
      </c>
      <c r="Q37" s="2">
        <f t="shared" si="1"/>
        <v>15.864488</v>
      </c>
      <c r="R37" s="2">
        <f t="shared" si="1"/>
        <v>12.437431999999999</v>
      </c>
      <c r="S37" s="29">
        <f t="shared" si="1"/>
        <v>12.333968</v>
      </c>
      <c r="U37">
        <v>2.6111648393354674</v>
      </c>
      <c r="V37">
        <v>0.19696969696969696</v>
      </c>
    </row>
    <row r="38" spans="3:28" x14ac:dyDescent="0.25">
      <c r="C38" s="57"/>
      <c r="D38" s="24">
        <v>6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0</v>
      </c>
      <c r="I38" s="2">
        <f t="shared" si="1"/>
        <v>28.431916000000001</v>
      </c>
      <c r="J38" s="2">
        <f t="shared" si="1"/>
        <v>38.098807999999998</v>
      </c>
      <c r="K38" s="2">
        <f t="shared" si="1"/>
        <v>38.941984000000005</v>
      </c>
      <c r="L38" s="2">
        <f t="shared" si="1"/>
        <v>40</v>
      </c>
      <c r="M38" s="2">
        <f t="shared" si="1"/>
        <v>33.530320000000003</v>
      </c>
      <c r="N38" s="2">
        <f t="shared" si="1"/>
        <v>35.441943999999999</v>
      </c>
      <c r="O38" s="2">
        <f t="shared" si="1"/>
        <v>25.935551999999998</v>
      </c>
      <c r="P38" s="2">
        <f t="shared" si="1"/>
        <v>20.038088000000002</v>
      </c>
      <c r="Q38" s="2">
        <f t="shared" si="1"/>
        <v>20.111276</v>
      </c>
      <c r="R38" s="2">
        <f t="shared" si="1"/>
        <v>15.853356000000002</v>
      </c>
      <c r="S38" s="29">
        <f t="shared" si="1"/>
        <v>15.536207999999998</v>
      </c>
      <c r="U38">
        <v>2.7852424952911656</v>
      </c>
      <c r="V38">
        <v>0.21212121212121213</v>
      </c>
    </row>
    <row r="39" spans="3:28" x14ac:dyDescent="0.25">
      <c r="C39" s="57"/>
      <c r="D39" s="24">
        <v>6.5</v>
      </c>
      <c r="E39" s="2">
        <f t="shared" si="1"/>
        <v>0</v>
      </c>
      <c r="F39" s="2">
        <f t="shared" si="1"/>
        <v>0</v>
      </c>
      <c r="G39" s="2">
        <f t="shared" si="1"/>
        <v>0</v>
      </c>
      <c r="H39" s="2">
        <f t="shared" si="1"/>
        <v>0</v>
      </c>
      <c r="I39" s="2">
        <f t="shared" si="1"/>
        <v>31.537224000000002</v>
      </c>
      <c r="J39" s="2">
        <f t="shared" si="1"/>
        <v>40</v>
      </c>
      <c r="K39" s="2">
        <f t="shared" si="1"/>
        <v>40</v>
      </c>
      <c r="L39" s="2">
        <f t="shared" si="1"/>
        <v>40</v>
      </c>
      <c r="M39" s="2">
        <f t="shared" si="1"/>
        <v>39.150120000000001</v>
      </c>
      <c r="N39" s="2">
        <f t="shared" si="1"/>
        <v>40</v>
      </c>
      <c r="O39" s="2">
        <f t="shared" si="1"/>
        <v>29.072368000000001</v>
      </c>
      <c r="P39" s="2">
        <f t="shared" si="1"/>
        <v>23.098036</v>
      </c>
      <c r="Q39" s="2">
        <f t="shared" si="1"/>
        <v>17.408515999999999</v>
      </c>
      <c r="R39" s="2">
        <f t="shared" si="1"/>
        <v>16.941364</v>
      </c>
      <c r="S39" s="29">
        <f t="shared" si="1"/>
        <v>14.30414</v>
      </c>
      <c r="U39">
        <v>2.9593201512468634</v>
      </c>
      <c r="V39">
        <v>0.22727272727272727</v>
      </c>
    </row>
    <row r="40" spans="3:28" x14ac:dyDescent="0.25">
      <c r="C40" s="57"/>
      <c r="D40" s="24">
        <v>7</v>
      </c>
      <c r="E40" s="2">
        <f t="shared" si="1"/>
        <v>0</v>
      </c>
      <c r="F40" s="2">
        <f t="shared" si="1"/>
        <v>0</v>
      </c>
      <c r="G40" s="2">
        <f t="shared" si="1"/>
        <v>0</v>
      </c>
      <c r="H40" s="2">
        <f t="shared" si="1"/>
        <v>0</v>
      </c>
      <c r="I40" s="2">
        <f t="shared" si="1"/>
        <v>31.246231999999999</v>
      </c>
      <c r="J40" s="2">
        <f t="shared" si="1"/>
        <v>40</v>
      </c>
      <c r="K40" s="2">
        <f t="shared" si="1"/>
        <v>40</v>
      </c>
      <c r="L40" s="2">
        <f t="shared" si="1"/>
        <v>40</v>
      </c>
      <c r="M40" s="2">
        <f t="shared" si="1"/>
        <v>40</v>
      </c>
      <c r="N40" s="2">
        <f t="shared" si="1"/>
        <v>40</v>
      </c>
      <c r="O40" s="2">
        <f t="shared" si="1"/>
        <v>38.361888</v>
      </c>
      <c r="P40" s="2">
        <f t="shared" si="1"/>
        <v>29.934432000000001</v>
      </c>
      <c r="Q40" s="2">
        <f t="shared" si="1"/>
        <v>22.953928000000001</v>
      </c>
      <c r="R40" s="2">
        <f t="shared" si="1"/>
        <v>18.873080000000002</v>
      </c>
      <c r="S40" s="29">
        <f t="shared" si="1"/>
        <v>17.993656000000001</v>
      </c>
    </row>
    <row r="41" spans="3:28" ht="15.75" thickBot="1" x14ac:dyDescent="0.3">
      <c r="C41" s="58"/>
      <c r="D41" s="25">
        <v>7.5</v>
      </c>
      <c r="E41" s="26">
        <f t="shared" si="1"/>
        <v>0</v>
      </c>
      <c r="F41" s="27">
        <f t="shared" si="1"/>
        <v>0</v>
      </c>
      <c r="G41" s="27">
        <f t="shared" si="1"/>
        <v>0</v>
      </c>
      <c r="H41" s="27">
        <f t="shared" si="1"/>
        <v>0</v>
      </c>
      <c r="I41" s="27">
        <f t="shared" si="1"/>
        <v>39.750847999999998</v>
      </c>
      <c r="J41" s="27">
        <f t="shared" si="1"/>
        <v>40</v>
      </c>
      <c r="K41" s="27">
        <f t="shared" si="1"/>
        <v>40</v>
      </c>
      <c r="L41" s="27">
        <f t="shared" si="1"/>
        <v>40</v>
      </c>
      <c r="M41" s="27">
        <f t="shared" si="1"/>
        <v>40</v>
      </c>
      <c r="N41" s="27">
        <f t="shared" si="1"/>
        <v>40</v>
      </c>
      <c r="O41" s="27">
        <f t="shared" si="1"/>
        <v>40</v>
      </c>
      <c r="P41" s="27">
        <f t="shared" si="1"/>
        <v>30.182944000000003</v>
      </c>
      <c r="Q41" s="27">
        <f t="shared" si="1"/>
        <v>28.99316</v>
      </c>
      <c r="R41" s="27">
        <f t="shared" si="1"/>
        <v>25.666316000000002</v>
      </c>
      <c r="S41" s="30">
        <f t="shared" si="1"/>
        <v>19.28454</v>
      </c>
    </row>
    <row r="42" spans="3:28" x14ac:dyDescent="0.25">
      <c r="AB42">
        <f>1-0.8559018</f>
        <v>0.14409819999999995</v>
      </c>
    </row>
    <row r="44" spans="3:28" x14ac:dyDescent="0.25">
      <c r="C44" t="s">
        <v>3</v>
      </c>
      <c r="D44" s="41">
        <f>D22</f>
        <v>33</v>
      </c>
      <c r="G44" s="42" t="s">
        <v>15</v>
      </c>
      <c r="Z44" s="42" t="s">
        <v>9</v>
      </c>
    </row>
    <row r="45" spans="3:28" ht="30.75" thickBot="1" x14ac:dyDescent="0.3">
      <c r="U45" t="s">
        <v>14</v>
      </c>
      <c r="V45" t="s">
        <v>13</v>
      </c>
      <c r="W45" s="40" t="s">
        <v>6</v>
      </c>
      <c r="X45" t="s">
        <v>7</v>
      </c>
    </row>
    <row r="46" spans="3:28" ht="15.75" thickBot="1" x14ac:dyDescent="0.3">
      <c r="C46" s="1"/>
      <c r="D46" s="2"/>
      <c r="E46" s="59" t="s">
        <v>0</v>
      </c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1"/>
      <c r="U46" s="35"/>
      <c r="V46">
        <v>0.52223296786709394</v>
      </c>
      <c r="W46">
        <f>0.5*0.136^2*V46</f>
        <v>4.8296104868348856E-3</v>
      </c>
      <c r="X46">
        <f>E56/W46</f>
        <v>0</v>
      </c>
    </row>
    <row r="47" spans="3:28" ht="15.75" thickBot="1" x14ac:dyDescent="0.3">
      <c r="C47" s="3"/>
      <c r="D47" s="4" t="s">
        <v>1</v>
      </c>
      <c r="E47" s="5">
        <v>0.5222329678670935</v>
      </c>
      <c r="F47" s="5">
        <v>0.69631062382279141</v>
      </c>
      <c r="G47" s="5">
        <v>0.8703882797784892</v>
      </c>
      <c r="H47" s="5">
        <v>1.044465935734187</v>
      </c>
      <c r="I47" s="5">
        <v>1.2185435916898848</v>
      </c>
      <c r="J47" s="5">
        <v>1.3926212476455828</v>
      </c>
      <c r="K47" s="5">
        <v>1.5666989036012806</v>
      </c>
      <c r="L47" s="5">
        <v>1.7407765595569784</v>
      </c>
      <c r="M47" s="5">
        <v>1.9148542155126762</v>
      </c>
      <c r="N47" s="5">
        <v>2.088931871468374</v>
      </c>
      <c r="O47" s="5">
        <v>2.2630095274240718</v>
      </c>
      <c r="P47" s="5">
        <v>2.4370871833797696</v>
      </c>
      <c r="Q47" s="5">
        <v>2.6111648393354674</v>
      </c>
      <c r="R47" s="5">
        <v>2.7852424952911656</v>
      </c>
      <c r="S47" s="5">
        <v>2.9593201512468634</v>
      </c>
      <c r="U47" s="35"/>
      <c r="V47">
        <v>0.69631062382279141</v>
      </c>
      <c r="W47">
        <f t="shared" ref="W47:W60" si="2">0.5*0.136^2*V47</f>
        <v>6.4394806491131756E-3</v>
      </c>
      <c r="X47">
        <f>F56/W47</f>
        <v>0</v>
      </c>
    </row>
    <row r="48" spans="3:28" ht="15.75" thickBot="1" x14ac:dyDescent="0.3">
      <c r="C48" s="56" t="s">
        <v>2</v>
      </c>
      <c r="D48" s="8">
        <v>1.5151515151515152E-2</v>
      </c>
      <c r="E48" s="31">
        <f>E27/$D$22^2.5</f>
        <v>3.8285945897887112E-6</v>
      </c>
      <c r="F48" s="32">
        <f t="shared" ref="F48:S48" si="3">F27/$D$22^2.5</f>
        <v>1.0286291850171589E-5</v>
      </c>
      <c r="G48" s="32">
        <f t="shared" si="3"/>
        <v>1.6891204138477069E-5</v>
      </c>
      <c r="H48" s="32">
        <f t="shared" si="3"/>
        <v>3.1279545635472761E-5</v>
      </c>
      <c r="I48" s="32">
        <f t="shared" si="3"/>
        <v>4.0837697345885927E-5</v>
      </c>
      <c r="J48" s="32">
        <f t="shared" si="3"/>
        <v>5.3529534595164403E-5</v>
      </c>
      <c r="K48" s="32">
        <f t="shared" si="3"/>
        <v>8.099435302818495E-5</v>
      </c>
      <c r="L48" s="32">
        <f t="shared" si="3"/>
        <v>8.7374898559925326E-5</v>
      </c>
      <c r="M48" s="32">
        <f t="shared" si="3"/>
        <v>7.4218016609257901E-5</v>
      </c>
      <c r="N48" s="32">
        <f t="shared" si="3"/>
        <v>6.4642242933011349E-5</v>
      </c>
      <c r="O48" s="32">
        <f t="shared" si="3"/>
        <v>5.9082288921285186E-5</v>
      </c>
      <c r="P48" s="32">
        <f t="shared" si="3"/>
        <v>4.076497796365694E-5</v>
      </c>
      <c r="Q48" s="32">
        <f t="shared" si="3"/>
        <v>2.9290616501897759E-5</v>
      </c>
      <c r="R48" s="32">
        <f t="shared" si="3"/>
        <v>2.4304578458703148E-5</v>
      </c>
      <c r="S48" s="33">
        <f t="shared" si="3"/>
        <v>2.2687584060455495E-5</v>
      </c>
      <c r="U48" s="35">
        <v>5</v>
      </c>
      <c r="V48">
        <v>0.8703882797784892</v>
      </c>
      <c r="W48">
        <f t="shared" si="2"/>
        <v>8.0493508113914699E-3</v>
      </c>
      <c r="X48">
        <f>G56/W48</f>
        <v>0</v>
      </c>
    </row>
    <row r="49" spans="3:24" ht="15.75" thickBot="1" x14ac:dyDescent="0.3">
      <c r="C49" s="57"/>
      <c r="D49" s="8">
        <v>3.0303030303030304E-2</v>
      </c>
      <c r="E49" s="34">
        <f t="shared" ref="E49:S62" si="4">E28/$D$22^2.5</f>
        <v>1.5194776619203238E-5</v>
      </c>
      <c r="F49" s="35">
        <f t="shared" si="4"/>
        <v>3.9430459329773321E-5</v>
      </c>
      <c r="G49" s="35">
        <f t="shared" si="4"/>
        <v>7.2944516269985324E-5</v>
      </c>
      <c r="H49" s="35">
        <f t="shared" si="4"/>
        <v>1.2135255514917561E-4</v>
      </c>
      <c r="I49" s="35">
        <f t="shared" si="4"/>
        <v>1.5721255227604935E-4</v>
      </c>
      <c r="J49" s="35">
        <f t="shared" si="4"/>
        <v>1.9211158958975204E-4</v>
      </c>
      <c r="K49" s="35">
        <f t="shared" si="4"/>
        <v>2.7866511016311836E-4</v>
      </c>
      <c r="L49" s="35">
        <f t="shared" si="4"/>
        <v>3.2118443283273951E-4</v>
      </c>
      <c r="M49" s="35">
        <f t="shared" si="4"/>
        <v>3.3939918983173149E-4</v>
      </c>
      <c r="N49" s="35">
        <f t="shared" si="4"/>
        <v>2.8062750404335207E-4</v>
      </c>
      <c r="O49" s="35">
        <f t="shared" si="4"/>
        <v>2.2010768855292354E-4</v>
      </c>
      <c r="P49" s="35">
        <f t="shared" si="4"/>
        <v>1.4015275017128248E-4</v>
      </c>
      <c r="Q49" s="35">
        <f t="shared" si="4"/>
        <v>1.269649210817785E-4</v>
      </c>
      <c r="R49" s="35">
        <f t="shared" si="4"/>
        <v>1.0717109271768759E-4</v>
      </c>
      <c r="S49" s="36">
        <f t="shared" si="4"/>
        <v>7.534355893351434E-5</v>
      </c>
      <c r="U49" s="35">
        <v>6</v>
      </c>
      <c r="V49">
        <v>1.044465935734187</v>
      </c>
      <c r="W49">
        <f t="shared" si="2"/>
        <v>9.6592209736697625E-3</v>
      </c>
      <c r="X49">
        <f>H56/W49</f>
        <v>0.21641377071543774</v>
      </c>
    </row>
    <row r="50" spans="3:24" ht="15.75" thickBot="1" x14ac:dyDescent="0.3">
      <c r="C50" s="57"/>
      <c r="D50" s="8">
        <v>4.5454545454545456E-2</v>
      </c>
      <c r="E50" s="34">
        <f t="shared" si="4"/>
        <v>0</v>
      </c>
      <c r="F50" s="35">
        <f t="shared" si="4"/>
        <v>8.4939154124304974E-5</v>
      </c>
      <c r="G50" s="35">
        <f t="shared" si="4"/>
        <v>1.5912526448918387E-4</v>
      </c>
      <c r="H50" s="35">
        <f t="shared" si="4"/>
        <v>2.7703258464911983E-4</v>
      </c>
      <c r="I50" s="35">
        <f t="shared" si="4"/>
        <v>3.5324733111703142E-4</v>
      </c>
      <c r="J50" s="35">
        <f t="shared" si="4"/>
        <v>4.3454239570296101E-4</v>
      </c>
      <c r="K50" s="35">
        <f t="shared" si="4"/>
        <v>5.7552458034735904E-4</v>
      </c>
      <c r="L50" s="35">
        <f t="shared" si="4"/>
        <v>6.522998280942818E-4</v>
      </c>
      <c r="M50" s="35">
        <f t="shared" si="4"/>
        <v>5.8827064542400797E-4</v>
      </c>
      <c r="N50" s="35">
        <f t="shared" si="4"/>
        <v>5.806010620432073E-4</v>
      </c>
      <c r="O50" s="35">
        <f t="shared" si="4"/>
        <v>4.2263375764561487E-4</v>
      </c>
      <c r="P50" s="35">
        <f t="shared" si="4"/>
        <v>4.1405315188022026E-4</v>
      </c>
      <c r="Q50" s="35">
        <f t="shared" si="4"/>
        <v>2.8725965492906329E-4</v>
      </c>
      <c r="R50" s="35">
        <f t="shared" si="4"/>
        <v>2.3881043845191689E-4</v>
      </c>
      <c r="S50" s="36">
        <f t="shared" si="4"/>
        <v>1.382913181344846E-4</v>
      </c>
      <c r="U50" s="35">
        <v>7</v>
      </c>
      <c r="V50">
        <v>1.2185435916898848</v>
      </c>
      <c r="W50">
        <f t="shared" si="2"/>
        <v>1.1269091135948055E-2</v>
      </c>
      <c r="X50">
        <f>I56/W50</f>
        <v>0.2373226717360091</v>
      </c>
    </row>
    <row r="51" spans="3:24" ht="15.75" thickBot="1" x14ac:dyDescent="0.3">
      <c r="C51" s="57"/>
      <c r="D51" s="8">
        <v>6.0606060606060608E-2</v>
      </c>
      <c r="E51" s="34">
        <f t="shared" si="4"/>
        <v>0</v>
      </c>
      <c r="F51" s="35">
        <f t="shared" si="4"/>
        <v>1.5608074379558221E-4</v>
      </c>
      <c r="G51" s="35">
        <f t="shared" si="4"/>
        <v>2.8951259384829157E-4</v>
      </c>
      <c r="H51" s="35">
        <f t="shared" si="4"/>
        <v>4.1635660369135108E-4</v>
      </c>
      <c r="I51" s="35">
        <f t="shared" si="4"/>
        <v>6.3949640850619396E-4</v>
      </c>
      <c r="J51" s="35">
        <f t="shared" si="4"/>
        <v>7.7061125138943893E-4</v>
      </c>
      <c r="K51" s="35">
        <f t="shared" si="4"/>
        <v>9.7939254288965634E-4</v>
      </c>
      <c r="L51" s="35">
        <f t="shared" si="4"/>
        <v>1.1169046197410804E-3</v>
      </c>
      <c r="M51" s="35">
        <f t="shared" si="4"/>
        <v>9.6428023655903048E-4</v>
      </c>
      <c r="N51" s="35">
        <f t="shared" si="4"/>
        <v>7.7783971016107969E-4</v>
      </c>
      <c r="O51" s="35">
        <f t="shared" si="4"/>
        <v>8.0616209682979442E-4</v>
      </c>
      <c r="P51" s="35">
        <f t="shared" si="4"/>
        <v>5.5573139138696316E-4</v>
      </c>
      <c r="Q51" s="35">
        <f t="shared" si="4"/>
        <v>3.8808415445121345E-4</v>
      </c>
      <c r="R51" s="35">
        <f t="shared" si="4"/>
        <v>3.7148139810761144E-4</v>
      </c>
      <c r="S51" s="36">
        <f t="shared" si="4"/>
        <v>3.0711780730486823E-4</v>
      </c>
      <c r="U51" s="35">
        <v>8</v>
      </c>
      <c r="V51">
        <v>1.3926212476455828</v>
      </c>
      <c r="W51">
        <f t="shared" si="2"/>
        <v>1.2878961298226351E-2</v>
      </c>
      <c r="X51">
        <f>J56/W51</f>
        <v>0.28505788658843839</v>
      </c>
    </row>
    <row r="52" spans="3:24" ht="15.75" thickBot="1" x14ac:dyDescent="0.3">
      <c r="C52" s="57"/>
      <c r="D52" s="8">
        <v>7.575757575757576E-2</v>
      </c>
      <c r="E52" s="34">
        <f t="shared" si="4"/>
        <v>0</v>
      </c>
      <c r="F52" s="35">
        <f t="shared" si="4"/>
        <v>0</v>
      </c>
      <c r="G52" s="35">
        <f t="shared" si="4"/>
        <v>4.1740727184292654E-4</v>
      </c>
      <c r="H52" s="35">
        <f t="shared" si="4"/>
        <v>6.6809245995635622E-4</v>
      </c>
      <c r="I52" s="35">
        <f t="shared" si="4"/>
        <v>9.0073182152700505E-4</v>
      </c>
      <c r="J52" s="35">
        <f t="shared" si="4"/>
        <v>1.2193601102083614E-3</v>
      </c>
      <c r="K52" s="35">
        <f t="shared" si="4"/>
        <v>1.1465211594884155E-3</v>
      </c>
      <c r="L52" s="35">
        <f t="shared" si="4"/>
        <v>1.5507093354011541E-3</v>
      </c>
      <c r="M52" s="35">
        <f t="shared" si="4"/>
        <v>1.628210817864824E-3</v>
      </c>
      <c r="N52" s="35">
        <f t="shared" si="4"/>
        <v>1.2125619701234358E-3</v>
      </c>
      <c r="O52" s="35">
        <f t="shared" si="4"/>
        <v>1.1552413470804221E-3</v>
      </c>
      <c r="P52" s="35">
        <f t="shared" si="4"/>
        <v>8.625504692855411E-4</v>
      </c>
      <c r="Q52" s="35">
        <f t="shared" si="4"/>
        <v>6.3434262290362384E-4</v>
      </c>
      <c r="R52" s="35">
        <f t="shared" si="4"/>
        <v>5.3361083691724428E-4</v>
      </c>
      <c r="S52" s="36">
        <f t="shared" si="4"/>
        <v>5.2002740876166216E-4</v>
      </c>
      <c r="U52" s="35">
        <v>9</v>
      </c>
      <c r="V52">
        <v>1.5666989036012806</v>
      </c>
      <c r="W52">
        <f t="shared" si="2"/>
        <v>1.4488831460504645E-2</v>
      </c>
      <c r="X52">
        <f>K56/W52</f>
        <v>0.2990571631522661</v>
      </c>
    </row>
    <row r="53" spans="3:24" ht="15.75" thickBot="1" x14ac:dyDescent="0.3">
      <c r="C53" s="57"/>
      <c r="D53" s="8">
        <v>9.0909090909090912E-2</v>
      </c>
      <c r="E53" s="34">
        <f t="shared" si="4"/>
        <v>0</v>
      </c>
      <c r="F53" s="35">
        <f t="shared" si="4"/>
        <v>0</v>
      </c>
      <c r="G53" s="35">
        <f t="shared" si="4"/>
        <v>6.1490238478285159E-4</v>
      </c>
      <c r="H53" s="35">
        <f t="shared" si="4"/>
        <v>8.7314219149272612E-4</v>
      </c>
      <c r="I53" s="35">
        <f t="shared" si="4"/>
        <v>1.3085249554719866E-3</v>
      </c>
      <c r="J53" s="35">
        <f t="shared" si="4"/>
        <v>1.5570784356067546E-3</v>
      </c>
      <c r="K53" s="35">
        <f t="shared" si="4"/>
        <v>2.2842850459705161E-3</v>
      </c>
      <c r="L53" s="35">
        <f t="shared" si="4"/>
        <v>1.8765494583580819E-3</v>
      </c>
      <c r="M53" s="35">
        <f t="shared" si="4"/>
        <v>2.2552995976701171E-3</v>
      </c>
      <c r="N53" s="35">
        <f t="shared" si="4"/>
        <v>1.662044224980489E-3</v>
      </c>
      <c r="O53" s="35">
        <f t="shared" si="4"/>
        <v>1.586666202187816E-3</v>
      </c>
      <c r="P53" s="35">
        <f t="shared" si="4"/>
        <v>1.1787125779153965E-3</v>
      </c>
      <c r="Q53" s="35">
        <f t="shared" si="4"/>
        <v>8.7389349083431649E-4</v>
      </c>
      <c r="R53" s="35">
        <f t="shared" si="4"/>
        <v>7.6498385947000429E-4</v>
      </c>
      <c r="S53" s="36">
        <f t="shared" si="4"/>
        <v>7.1945128294746545E-4</v>
      </c>
      <c r="U53" s="35">
        <v>10</v>
      </c>
      <c r="V53">
        <v>1.7407765595569784</v>
      </c>
      <c r="W53">
        <f t="shared" si="2"/>
        <v>1.609870162278294E-2</v>
      </c>
      <c r="X53">
        <f>L56/W53</f>
        <v>0.28118857654875246</v>
      </c>
    </row>
    <row r="54" spans="3:24" ht="15.75" thickBot="1" x14ac:dyDescent="0.3">
      <c r="C54" s="57"/>
      <c r="D54" s="8">
        <v>0.10606060606060606</v>
      </c>
      <c r="E54" s="34">
        <f t="shared" si="4"/>
        <v>0</v>
      </c>
      <c r="F54" s="35">
        <f t="shared" si="4"/>
        <v>0</v>
      </c>
      <c r="G54" s="35">
        <f t="shared" si="4"/>
        <v>8.0439222740211636E-4</v>
      </c>
      <c r="H54" s="35">
        <f t="shared" si="4"/>
        <v>1.2267292377928954E-3</v>
      </c>
      <c r="I54" s="35">
        <f t="shared" si="4"/>
        <v>1.6239114674198431E-3</v>
      </c>
      <c r="J54" s="35">
        <f t="shared" si="4"/>
        <v>1.8623898635329616E-3</v>
      </c>
      <c r="K54" s="35">
        <f t="shared" si="4"/>
        <v>2.7571464575304678E-3</v>
      </c>
      <c r="L54" s="35">
        <f t="shared" si="4"/>
        <v>2.4634753738711976E-3</v>
      </c>
      <c r="M54" s="35">
        <f t="shared" si="4"/>
        <v>2.7120729728609184E-3</v>
      </c>
      <c r="N54" s="35">
        <f t="shared" si="4"/>
        <v>2.0084443737491907E-3</v>
      </c>
      <c r="O54" s="35">
        <f t="shared" si="4"/>
        <v>1.8231809895536803E-3</v>
      </c>
      <c r="P54" s="35">
        <f t="shared" si="4"/>
        <v>1.5267643064282067E-3</v>
      </c>
      <c r="Q54" s="35">
        <f t="shared" si="4"/>
        <v>1.4173054272899148E-3</v>
      </c>
      <c r="R54" s="35">
        <f t="shared" si="4"/>
        <v>1.1010454898947291E-3</v>
      </c>
      <c r="S54" s="36">
        <f t="shared" si="4"/>
        <v>8.0563842520361376E-4</v>
      </c>
      <c r="U54" s="35">
        <v>11</v>
      </c>
      <c r="V54">
        <v>1.9148542155126762</v>
      </c>
      <c r="W54">
        <f t="shared" si="2"/>
        <v>1.7708571785061231E-2</v>
      </c>
      <c r="X54">
        <f>M56/W54</f>
        <v>0.2399859717019199</v>
      </c>
    </row>
    <row r="55" spans="3:24" ht="15.75" thickBot="1" x14ac:dyDescent="0.3">
      <c r="C55" s="57"/>
      <c r="D55" s="8">
        <v>0.12121212121212122</v>
      </c>
      <c r="E55" s="34">
        <f t="shared" si="4"/>
        <v>0</v>
      </c>
      <c r="F55" s="35">
        <f t="shared" si="4"/>
        <v>0</v>
      </c>
      <c r="G55" s="35">
        <f t="shared" si="4"/>
        <v>0</v>
      </c>
      <c r="H55" s="35">
        <f t="shared" si="4"/>
        <v>1.6400097342481133E-3</v>
      </c>
      <c r="I55" s="35">
        <f t="shared" si="4"/>
        <v>2.3418179510402595E-3</v>
      </c>
      <c r="J55" s="35">
        <f t="shared" si="4"/>
        <v>2.5781850361525863E-3</v>
      </c>
      <c r="K55" s="35">
        <f t="shared" si="4"/>
        <v>3.5229826421258681E-3</v>
      </c>
      <c r="L55" s="35">
        <f t="shared" si="4"/>
        <v>3.4287876079939104E-3</v>
      </c>
      <c r="M55" s="35">
        <f t="shared" si="4"/>
        <v>3.3941012363491547E-3</v>
      </c>
      <c r="N55" s="35">
        <f t="shared" si="4"/>
        <v>3.0234453084117502E-3</v>
      </c>
      <c r="O55" s="35">
        <f t="shared" si="4"/>
        <v>2.6847749109115459E-3</v>
      </c>
      <c r="P55" s="35">
        <f t="shared" si="4"/>
        <v>1.8450185439480055E-3</v>
      </c>
      <c r="Q55" s="35">
        <f t="shared" si="4"/>
        <v>1.7164210334118589E-3</v>
      </c>
      <c r="R55" s="35">
        <f t="shared" si="4"/>
        <v>1.1421885600512958E-3</v>
      </c>
      <c r="S55" s="36">
        <f t="shared" si="4"/>
        <v>1.2388312315276006E-3</v>
      </c>
      <c r="U55" s="35">
        <v>12</v>
      </c>
      <c r="V55">
        <v>2.088931871468374</v>
      </c>
      <c r="W55">
        <f t="shared" si="2"/>
        <v>1.9318441947339525E-2</v>
      </c>
      <c r="X55">
        <f>N56/W55</f>
        <v>0.16851903484885544</v>
      </c>
    </row>
    <row r="56" spans="3:24" ht="15.75" thickBot="1" x14ac:dyDescent="0.3">
      <c r="C56" s="57"/>
      <c r="D56" s="8">
        <v>0.13636363636363635</v>
      </c>
      <c r="E56" s="34">
        <f t="shared" si="4"/>
        <v>0</v>
      </c>
      <c r="F56" s="35">
        <f t="shared" si="4"/>
        <v>0</v>
      </c>
      <c r="G56" s="35">
        <f t="shared" si="4"/>
        <v>0</v>
      </c>
      <c r="H56" s="35">
        <f t="shared" si="4"/>
        <v>2.0903884330855152E-3</v>
      </c>
      <c r="I56" s="35">
        <f t="shared" si="4"/>
        <v>2.6744108164197702E-3</v>
      </c>
      <c r="J56" s="35">
        <f t="shared" si="4"/>
        <v>3.6712494891266941E-3</v>
      </c>
      <c r="K56" s="35">
        <f t="shared" si="4"/>
        <v>4.332988833969824E-3</v>
      </c>
      <c r="L56" s="35">
        <f t="shared" si="4"/>
        <v>4.5267709935934257E-3</v>
      </c>
      <c r="M56" s="35">
        <f t="shared" si="4"/>
        <v>4.2498088072911219E-3</v>
      </c>
      <c r="N56" s="35">
        <f t="shared" si="4"/>
        <v>3.2555251917493E-3</v>
      </c>
      <c r="O56" s="35">
        <f t="shared" si="4"/>
        <v>2.6542548937432174E-3</v>
      </c>
      <c r="P56" s="35">
        <f t="shared" si="4"/>
        <v>2.4678354676672008E-3</v>
      </c>
      <c r="Q56" s="35">
        <f t="shared" si="4"/>
        <v>1.5593834859271229E-3</v>
      </c>
      <c r="R56" s="35">
        <f t="shared" si="4"/>
        <v>1.5928345296331956E-3</v>
      </c>
      <c r="S56" s="36">
        <f t="shared" si="4"/>
        <v>1.2794755668020905E-3</v>
      </c>
      <c r="U56" s="35">
        <v>13</v>
      </c>
      <c r="V56">
        <v>2.2630095274240718</v>
      </c>
      <c r="W56">
        <f t="shared" si="2"/>
        <v>2.0928312109617819E-2</v>
      </c>
      <c r="X56">
        <f>O56/W56</f>
        <v>0.12682603737180637</v>
      </c>
    </row>
    <row r="57" spans="3:24" ht="15.75" thickBot="1" x14ac:dyDescent="0.3">
      <c r="C57" s="57"/>
      <c r="D57" s="8">
        <v>0.15151515151515152</v>
      </c>
      <c r="E57" s="34">
        <f t="shared" si="4"/>
        <v>0</v>
      </c>
      <c r="F57" s="35">
        <f t="shared" si="4"/>
        <v>0</v>
      </c>
      <c r="G57" s="35">
        <f t="shared" si="4"/>
        <v>0</v>
      </c>
      <c r="H57" s="35">
        <f t="shared" si="4"/>
        <v>2.2904891800228141E-3</v>
      </c>
      <c r="I57" s="35">
        <f t="shared" si="4"/>
        <v>3.2884097237816279E-3</v>
      </c>
      <c r="J57" s="35">
        <f t="shared" si="4"/>
        <v>4.2085909269022441E-3</v>
      </c>
      <c r="K57" s="35">
        <f t="shared" si="4"/>
        <v>5.2710835710087318E-3</v>
      </c>
      <c r="L57" s="35">
        <f t="shared" si="4"/>
        <v>5.2940317696212194E-3</v>
      </c>
      <c r="M57" s="35">
        <f t="shared" si="4"/>
        <v>3.9488536367387481E-3</v>
      </c>
      <c r="N57" s="35">
        <f t="shared" si="4"/>
        <v>4.081051629481274E-3</v>
      </c>
      <c r="O57" s="35">
        <f t="shared" si="4"/>
        <v>3.2763582429388258E-3</v>
      </c>
      <c r="P57" s="35">
        <f t="shared" si="4"/>
        <v>2.88886681571285E-3</v>
      </c>
      <c r="Q57" s="35">
        <f t="shared" si="4"/>
        <v>2.4555627531459381E-3</v>
      </c>
      <c r="R57" s="35">
        <f t="shared" si="4"/>
        <v>2.1278421439221025E-3</v>
      </c>
      <c r="S57" s="36">
        <f t="shared" si="4"/>
        <v>1.6471748920539519E-3</v>
      </c>
      <c r="U57" s="35">
        <v>14</v>
      </c>
      <c r="V57">
        <v>2.4370871833797696</v>
      </c>
      <c r="W57">
        <f t="shared" si="2"/>
        <v>2.253818227189611E-2</v>
      </c>
      <c r="X57">
        <f>P56/W57</f>
        <v>0.10949576314077722</v>
      </c>
    </row>
    <row r="58" spans="3:24" ht="15.75" thickBot="1" x14ac:dyDescent="0.3">
      <c r="C58" s="57"/>
      <c r="D58" s="8">
        <v>0.16666666666666666</v>
      </c>
      <c r="E58" s="34">
        <f t="shared" si="4"/>
        <v>0</v>
      </c>
      <c r="F58" s="35">
        <f t="shared" si="4"/>
        <v>0</v>
      </c>
      <c r="G58" s="35">
        <f t="shared" si="4"/>
        <v>0</v>
      </c>
      <c r="H58" s="35">
        <f t="shared" si="4"/>
        <v>2.8649217867399031E-3</v>
      </c>
      <c r="I58" s="35">
        <f t="shared" si="4"/>
        <v>3.9002985989500844E-3</v>
      </c>
      <c r="J58" s="35">
        <f t="shared" si="4"/>
        <v>4.9486194995612479E-3</v>
      </c>
      <c r="K58" s="35">
        <f t="shared" si="4"/>
        <v>5.6246738143273757E-3</v>
      </c>
      <c r="L58" s="35">
        <f t="shared" si="4"/>
        <v>5.9835512867997299E-3</v>
      </c>
      <c r="M58" s="35">
        <f t="shared" si="4"/>
        <v>5.7864160941997035E-3</v>
      </c>
      <c r="N58" s="35">
        <f t="shared" si="4"/>
        <v>5.1466345116455529E-3</v>
      </c>
      <c r="O58" s="35">
        <f t="shared" si="4"/>
        <v>3.8539175337243201E-3</v>
      </c>
      <c r="P58" s="35">
        <f t="shared" si="4"/>
        <v>2.9161680746806972E-3</v>
      </c>
      <c r="Q58" s="35">
        <f t="shared" si="4"/>
        <v>2.5359530615034847E-3</v>
      </c>
      <c r="R58" s="35">
        <f t="shared" si="4"/>
        <v>1.9881349941858451E-3</v>
      </c>
      <c r="S58" s="36">
        <f t="shared" si="4"/>
        <v>1.9715961782117404E-3</v>
      </c>
      <c r="U58" s="35">
        <v>15</v>
      </c>
      <c r="V58">
        <v>2.6111648393354674</v>
      </c>
      <c r="W58">
        <f t="shared" si="2"/>
        <v>2.4148052434174404E-2</v>
      </c>
      <c r="X58">
        <f>Q56/W58</f>
        <v>6.4575952457361654E-2</v>
      </c>
    </row>
    <row r="59" spans="3:24" ht="15.75" thickBot="1" x14ac:dyDescent="0.3">
      <c r="C59" s="57"/>
      <c r="D59" s="8">
        <v>0.18181818181818182</v>
      </c>
      <c r="E59" s="34">
        <f t="shared" si="4"/>
        <v>0</v>
      </c>
      <c r="F59" s="35">
        <f t="shared" si="4"/>
        <v>0</v>
      </c>
      <c r="G59" s="35">
        <f t="shared" si="4"/>
        <v>0</v>
      </c>
      <c r="H59" s="35">
        <f t="shared" si="4"/>
        <v>0</v>
      </c>
      <c r="I59" s="35">
        <f t="shared" si="4"/>
        <v>4.544868036372174E-3</v>
      </c>
      <c r="J59" s="35">
        <f t="shared" si="4"/>
        <v>6.09012965229218E-3</v>
      </c>
      <c r="K59" s="35">
        <f t="shared" si="4"/>
        <v>6.2249121147697761E-3</v>
      </c>
      <c r="L59" s="35">
        <f t="shared" si="4"/>
        <v>6.3940369497042324E-3</v>
      </c>
      <c r="M59" s="35">
        <f t="shared" si="4"/>
        <v>5.3598526253851708E-3</v>
      </c>
      <c r="N59" s="35">
        <f t="shared" si="4"/>
        <v>5.6654274876337049E-3</v>
      </c>
      <c r="O59" s="35">
        <f t="shared" si="4"/>
        <v>4.145821944974387E-3</v>
      </c>
      <c r="P59" s="35">
        <f t="shared" si="4"/>
        <v>3.2031068768356248E-3</v>
      </c>
      <c r="Q59" s="35">
        <f t="shared" si="4"/>
        <v>3.2148060462424983E-3</v>
      </c>
      <c r="R59" s="35">
        <f t="shared" si="4"/>
        <v>2.5341736010203826E-3</v>
      </c>
      <c r="S59" s="36">
        <f t="shared" si="4"/>
        <v>2.4834772002572622E-3</v>
      </c>
      <c r="U59" s="35">
        <v>16</v>
      </c>
      <c r="V59">
        <v>2.7852424952911656</v>
      </c>
      <c r="W59">
        <f t="shared" si="2"/>
        <v>2.5757922596452702E-2</v>
      </c>
      <c r="X59">
        <f>R56/W59</f>
        <v>6.1838625520699235E-2</v>
      </c>
    </row>
    <row r="60" spans="3:24" ht="15.75" thickBot="1" x14ac:dyDescent="0.3">
      <c r="C60" s="57"/>
      <c r="D60" s="8">
        <v>0.19696969696969696</v>
      </c>
      <c r="E60" s="34">
        <f t="shared" si="4"/>
        <v>0</v>
      </c>
      <c r="F60" s="35">
        <f t="shared" si="4"/>
        <v>0</v>
      </c>
      <c r="G60" s="35">
        <f t="shared" si="4"/>
        <v>0</v>
      </c>
      <c r="H60" s="35">
        <f t="shared" si="4"/>
        <v>0</v>
      </c>
      <c r="I60" s="35">
        <f t="shared" si="4"/>
        <v>5.0412543886774776E-3</v>
      </c>
      <c r="J60" s="35">
        <f t="shared" si="4"/>
        <v>6.3940369497042324E-3</v>
      </c>
      <c r="K60" s="35">
        <f t="shared" si="4"/>
        <v>6.3940369497042324E-3</v>
      </c>
      <c r="L60" s="35">
        <f t="shared" si="4"/>
        <v>6.3940369497042324E-3</v>
      </c>
      <c r="M60" s="35">
        <f t="shared" si="4"/>
        <v>6.2581828466338665E-3</v>
      </c>
      <c r="N60" s="35">
        <f t="shared" si="4"/>
        <v>6.3940369497042324E-3</v>
      </c>
      <c r="O60" s="35">
        <f t="shared" si="4"/>
        <v>4.6472448801849735E-3</v>
      </c>
      <c r="P60" s="35">
        <f t="shared" si="4"/>
        <v>3.6922423912399637E-3</v>
      </c>
      <c r="Q60" s="35">
        <f t="shared" si="4"/>
        <v>2.782767363587933E-3</v>
      </c>
      <c r="R60" s="35">
        <f t="shared" si="4"/>
        <v>2.7080926848597271E-3</v>
      </c>
      <c r="S60" s="36">
        <f t="shared" si="4"/>
        <v>2.2865299923435574E-3</v>
      </c>
      <c r="U60" s="35">
        <v>17</v>
      </c>
      <c r="V60">
        <v>2.9593201512468634</v>
      </c>
      <c r="W60">
        <f t="shared" si="2"/>
        <v>2.7367792758730997E-2</v>
      </c>
      <c r="X60">
        <f>S56/W60</f>
        <v>4.6751142047942701E-2</v>
      </c>
    </row>
    <row r="61" spans="3:24" ht="15.75" thickBot="1" x14ac:dyDescent="0.3">
      <c r="C61" s="57"/>
      <c r="D61" s="8">
        <v>0.21212121212121213</v>
      </c>
      <c r="E61" s="34">
        <f t="shared" si="4"/>
        <v>0</v>
      </c>
      <c r="F61" s="35">
        <f t="shared" si="4"/>
        <v>0</v>
      </c>
      <c r="G61" s="35">
        <f t="shared" si="4"/>
        <v>0</v>
      </c>
      <c r="H61" s="35">
        <f t="shared" si="4"/>
        <v>0</v>
      </c>
      <c r="I61" s="35">
        <f t="shared" si="4"/>
        <v>4.9947390486757689E-3</v>
      </c>
      <c r="J61" s="35">
        <f t="shared" si="4"/>
        <v>6.3940369497042324E-3</v>
      </c>
      <c r="K61" s="35">
        <f t="shared" si="4"/>
        <v>6.3940369497042324E-3</v>
      </c>
      <c r="L61" s="35">
        <f t="shared" si="4"/>
        <v>6.3940369497042324E-3</v>
      </c>
      <c r="M61" s="35">
        <f t="shared" si="4"/>
        <v>6.3940369497042324E-3</v>
      </c>
      <c r="N61" s="35">
        <f t="shared" si="4"/>
        <v>6.3940369497042324E-3</v>
      </c>
      <c r="O61" s="35">
        <f t="shared" si="4"/>
        <v>6.1321832333103843E-3</v>
      </c>
      <c r="P61" s="35">
        <f t="shared" si="4"/>
        <v>4.7850466069102194E-3</v>
      </c>
      <c r="Q61" s="35">
        <f t="shared" si="4"/>
        <v>3.6692065943212645E-3</v>
      </c>
      <c r="R61" s="35">
        <f t="shared" si="4"/>
        <v>3.0168792718680989E-3</v>
      </c>
      <c r="S61" s="36">
        <f t="shared" si="4"/>
        <v>2.8763025331066815E-3</v>
      </c>
    </row>
    <row r="62" spans="3:24" ht="15.75" thickBot="1" x14ac:dyDescent="0.3">
      <c r="C62" s="58"/>
      <c r="D62" s="8">
        <v>0.22727272727272727</v>
      </c>
      <c r="E62" s="37">
        <f t="shared" si="4"/>
        <v>0</v>
      </c>
      <c r="F62" s="38">
        <f t="shared" si="4"/>
        <v>0</v>
      </c>
      <c r="G62" s="38">
        <f t="shared" si="4"/>
        <v>0</v>
      </c>
      <c r="H62" s="38">
        <f t="shared" si="4"/>
        <v>0</v>
      </c>
      <c r="I62" s="38">
        <f t="shared" si="4"/>
        <v>6.3542097723519137E-3</v>
      </c>
      <c r="J62" s="38">
        <f t="shared" si="4"/>
        <v>6.3940369497042324E-3</v>
      </c>
      <c r="K62" s="38">
        <f t="shared" si="4"/>
        <v>6.3940369497042324E-3</v>
      </c>
      <c r="L62" s="38">
        <f t="shared" si="4"/>
        <v>6.3940369497042324E-3</v>
      </c>
      <c r="M62" s="38">
        <f t="shared" si="4"/>
        <v>6.3940369497042324E-3</v>
      </c>
      <c r="N62" s="38">
        <f t="shared" si="4"/>
        <v>6.3940369497042324E-3</v>
      </c>
      <c r="O62" s="38">
        <f t="shared" si="4"/>
        <v>6.3940369497042324E-3</v>
      </c>
      <c r="P62" s="38">
        <f t="shared" si="4"/>
        <v>4.824771479671342E-3</v>
      </c>
      <c r="Q62" s="38">
        <f t="shared" si="4"/>
        <v>4.6345834082171687E-3</v>
      </c>
      <c r="R62" s="38">
        <f t="shared" si="4"/>
        <v>4.1027843216696232E-3</v>
      </c>
      <c r="S62" s="39">
        <f t="shared" si="4"/>
        <v>3.0826515329512314E-3</v>
      </c>
    </row>
    <row r="65" spans="5:6" x14ac:dyDescent="0.25">
      <c r="E65">
        <f>0.976*E47*D48^2</f>
        <v>1.1701087617958753E-4</v>
      </c>
    </row>
    <row r="67" spans="5:6" x14ac:dyDescent="0.25">
      <c r="F67">
        <f>E48/E65</f>
        <v>3.2719989071038229E-2</v>
      </c>
    </row>
  </sheetData>
  <mergeCells count="6">
    <mergeCell ref="C48:C62"/>
    <mergeCell ref="E3:S3"/>
    <mergeCell ref="C5:C19"/>
    <mergeCell ref="E25:S25"/>
    <mergeCell ref="C27:C41"/>
    <mergeCell ref="E46:S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67"/>
  <sheetViews>
    <sheetView topLeftCell="A28" workbookViewId="0">
      <selection activeCell="H29" sqref="H29"/>
    </sheetView>
  </sheetViews>
  <sheetFormatPr defaultRowHeight="15" x14ac:dyDescent="0.25"/>
  <cols>
    <col min="5" max="5" width="12" bestFit="1" customWidth="1"/>
    <col min="22" max="22" width="12" bestFit="1" customWidth="1"/>
  </cols>
  <sheetData>
    <row r="1" spans="3:19" x14ac:dyDescent="0.25">
      <c r="E1" s="55" t="s">
        <v>18</v>
      </c>
      <c r="F1" s="55"/>
      <c r="G1" s="55"/>
      <c r="H1" s="55"/>
      <c r="I1" s="55"/>
      <c r="J1" s="55"/>
      <c r="K1" s="55"/>
      <c r="L1" s="55"/>
    </row>
    <row r="2" spans="3:19" ht="15.75" thickBot="1" x14ac:dyDescent="0.3"/>
    <row r="3" spans="3:19" ht="15.75" thickBot="1" x14ac:dyDescent="0.3">
      <c r="C3" s="1"/>
      <c r="D3" s="2"/>
      <c r="E3" s="59" t="s">
        <v>0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1"/>
    </row>
    <row r="4" spans="3:19" ht="15.75" thickBot="1" x14ac:dyDescent="0.3">
      <c r="C4" s="3"/>
      <c r="D4" s="4" t="s">
        <v>1</v>
      </c>
      <c r="E4" s="5">
        <v>3</v>
      </c>
      <c r="F4" s="6">
        <v>4</v>
      </c>
      <c r="G4" s="6">
        <v>5</v>
      </c>
      <c r="H4" s="6">
        <v>6</v>
      </c>
      <c r="I4" s="6">
        <v>7</v>
      </c>
      <c r="J4" s="6">
        <v>8</v>
      </c>
      <c r="K4" s="6">
        <v>9</v>
      </c>
      <c r="L4" s="6">
        <v>10</v>
      </c>
      <c r="M4" s="6">
        <v>11</v>
      </c>
      <c r="N4" s="6">
        <v>12</v>
      </c>
      <c r="O4" s="6">
        <v>13</v>
      </c>
      <c r="P4" s="6">
        <v>14</v>
      </c>
      <c r="Q4" s="6">
        <v>15</v>
      </c>
      <c r="R4" s="6">
        <v>16</v>
      </c>
      <c r="S4" s="7">
        <v>17</v>
      </c>
    </row>
    <row r="5" spans="3:19" ht="15" customHeight="1" x14ac:dyDescent="0.25">
      <c r="C5" s="56" t="s">
        <v>2</v>
      </c>
      <c r="D5" s="8">
        <v>0.5</v>
      </c>
      <c r="E5" s="9">
        <v>4.9260020000000004</v>
      </c>
      <c r="F5" s="10">
        <v>6.5793049999999997</v>
      </c>
      <c r="G5" s="10">
        <v>9.8340019999999999</v>
      </c>
      <c r="H5" s="10">
        <v>15.1899</v>
      </c>
      <c r="I5" s="10">
        <v>20.219259999999998</v>
      </c>
      <c r="J5" s="10">
        <v>25.329660000000001</v>
      </c>
      <c r="K5" s="10">
        <v>30.122060000000001</v>
      </c>
      <c r="L5" s="10">
        <v>33.490259999999999</v>
      </c>
      <c r="M5" s="10">
        <v>33.585979999999999</v>
      </c>
      <c r="N5" s="10">
        <v>28.797840000000001</v>
      </c>
      <c r="O5" s="10">
        <v>30.323740000000001</v>
      </c>
      <c r="P5" s="10">
        <v>23.393160000000002</v>
      </c>
      <c r="Q5" s="10">
        <v>21.405090000000001</v>
      </c>
      <c r="R5" s="10">
        <v>26.055240000000001</v>
      </c>
      <c r="S5" s="11">
        <v>27.198029999999999</v>
      </c>
    </row>
    <row r="6" spans="3:19" x14ac:dyDescent="0.25">
      <c r="C6" s="57"/>
      <c r="D6" s="12">
        <v>1</v>
      </c>
      <c r="E6" s="13">
        <v>15.70505</v>
      </c>
      <c r="F6" s="2">
        <v>26.802099999999999</v>
      </c>
      <c r="G6" s="2">
        <v>39.391970000000001</v>
      </c>
      <c r="H6" s="2">
        <v>57.183019999999999</v>
      </c>
      <c r="I6" s="2">
        <v>75.914299999999997</v>
      </c>
      <c r="J6" s="2">
        <v>86.62997</v>
      </c>
      <c r="K6" s="2">
        <v>103.6921</v>
      </c>
      <c r="L6" s="2">
        <v>108.5827</v>
      </c>
      <c r="M6" s="2">
        <v>99.832099999999997</v>
      </c>
      <c r="N6" s="2">
        <v>100.84010000000001</v>
      </c>
      <c r="O6" s="2">
        <v>98.290840000000003</v>
      </c>
      <c r="P6" s="2">
        <v>94.049729999999997</v>
      </c>
      <c r="Q6" s="2">
        <v>93.891419999999997</v>
      </c>
      <c r="R6" s="2">
        <v>86.911249999999995</v>
      </c>
      <c r="S6" s="14">
        <v>89.286969999999997</v>
      </c>
    </row>
    <row r="7" spans="3:19" x14ac:dyDescent="0.25">
      <c r="C7" s="57"/>
      <c r="D7" s="12">
        <v>1.5</v>
      </c>
      <c r="E7" s="13">
        <v>0.50124000000000002</v>
      </c>
      <c r="F7" s="2">
        <v>63.101489999999998</v>
      </c>
      <c r="G7" s="2">
        <v>92.164590000000004</v>
      </c>
      <c r="H7" s="2">
        <v>126.0822</v>
      </c>
      <c r="I7" s="2">
        <v>168.49870000000001</v>
      </c>
      <c r="J7" s="2">
        <v>200.5352</v>
      </c>
      <c r="K7" s="2">
        <v>212.81059999999999</v>
      </c>
      <c r="L7" s="2">
        <v>200.91589999999999</v>
      </c>
      <c r="M7" s="2">
        <v>239.499</v>
      </c>
      <c r="N7" s="2">
        <v>207.19390000000001</v>
      </c>
      <c r="O7" s="2">
        <v>198.0153</v>
      </c>
      <c r="P7" s="2">
        <v>182.51240000000001</v>
      </c>
      <c r="Q7" s="2">
        <v>150.09520000000001</v>
      </c>
      <c r="R7" s="2">
        <v>153.84739999999999</v>
      </c>
      <c r="S7" s="14">
        <v>171.90539999999999</v>
      </c>
    </row>
    <row r="8" spans="3:19" x14ac:dyDescent="0.25">
      <c r="C8" s="57"/>
      <c r="D8" s="12">
        <v>2</v>
      </c>
      <c r="E8" s="13">
        <v>0.59489919999999996</v>
      </c>
      <c r="F8" s="2">
        <v>74.892309999999995</v>
      </c>
      <c r="G8" s="2">
        <v>160.0438</v>
      </c>
      <c r="H8" s="2">
        <v>233.25110000000001</v>
      </c>
      <c r="I8" s="2">
        <v>301.04450000000003</v>
      </c>
      <c r="J8" s="2">
        <v>380.00009999999997</v>
      </c>
      <c r="K8" s="2">
        <v>407.72649999999999</v>
      </c>
      <c r="L8" s="2">
        <v>382.61849999999998</v>
      </c>
      <c r="M8" s="2">
        <v>398.61619999999999</v>
      </c>
      <c r="N8" s="2">
        <v>329.47800000000001</v>
      </c>
      <c r="O8" s="2">
        <v>365.36160000000001</v>
      </c>
      <c r="P8" s="2">
        <v>318.88330000000002</v>
      </c>
      <c r="Q8" s="2">
        <v>264.63499999999999</v>
      </c>
      <c r="R8" s="2">
        <v>258.66890000000001</v>
      </c>
      <c r="S8" s="14">
        <v>333.18049999999999</v>
      </c>
    </row>
    <row r="9" spans="3:19" x14ac:dyDescent="0.25">
      <c r="C9" s="57"/>
      <c r="D9" s="12">
        <v>2.5</v>
      </c>
      <c r="E9" s="13">
        <v>0</v>
      </c>
      <c r="F9" s="2">
        <v>0</v>
      </c>
      <c r="G9" s="2">
        <v>254.17519999999999</v>
      </c>
      <c r="H9" s="2">
        <v>377.62139999999999</v>
      </c>
      <c r="I9" s="2">
        <v>466.71120000000002</v>
      </c>
      <c r="J9" s="2">
        <v>568.11850000000004</v>
      </c>
      <c r="K9" s="2">
        <v>622.91110000000003</v>
      </c>
      <c r="L9" s="2">
        <v>616.31920000000002</v>
      </c>
      <c r="M9" s="2">
        <v>601.46280000000002</v>
      </c>
      <c r="N9" s="2">
        <v>518.73069999999996</v>
      </c>
      <c r="O9" s="2">
        <v>523.15260000000001</v>
      </c>
      <c r="P9" s="2">
        <v>480.56220000000002</v>
      </c>
      <c r="Q9" s="2">
        <v>389.52809999999999</v>
      </c>
      <c r="R9" s="2">
        <v>427.9563</v>
      </c>
      <c r="S9" s="14">
        <v>487.43450000000001</v>
      </c>
    </row>
    <row r="10" spans="3:19" x14ac:dyDescent="0.25">
      <c r="C10" s="57"/>
      <c r="D10" s="12">
        <v>3</v>
      </c>
      <c r="E10" s="13">
        <v>0</v>
      </c>
      <c r="F10" s="2">
        <v>0</v>
      </c>
      <c r="G10" s="2">
        <v>368.32690000000002</v>
      </c>
      <c r="H10" s="2">
        <v>502.6463</v>
      </c>
      <c r="I10" s="2">
        <v>693.45540000000005</v>
      </c>
      <c r="J10" s="2">
        <v>798.69200000000001</v>
      </c>
      <c r="K10" s="2">
        <v>824.38459999999998</v>
      </c>
      <c r="L10" s="2">
        <v>875.75130000000001</v>
      </c>
      <c r="M10" s="2">
        <v>792.34519999999998</v>
      </c>
      <c r="N10" s="2">
        <v>759.08889999999997</v>
      </c>
      <c r="O10" s="2">
        <v>703.98479999999995</v>
      </c>
      <c r="P10" s="2">
        <v>545.72720000000004</v>
      </c>
      <c r="Q10" s="2">
        <v>578.78219999999999</v>
      </c>
      <c r="R10" s="2">
        <v>554.25109999999995</v>
      </c>
      <c r="S10" s="14">
        <v>609.85040000000004</v>
      </c>
    </row>
    <row r="11" spans="3:19" x14ac:dyDescent="0.25">
      <c r="C11" s="57"/>
      <c r="D11" s="12">
        <v>3.5</v>
      </c>
      <c r="E11" s="13">
        <v>0</v>
      </c>
      <c r="F11" s="2">
        <v>0</v>
      </c>
      <c r="G11" s="2">
        <v>168.22970000000001</v>
      </c>
      <c r="H11" s="2">
        <v>654.96410000000003</v>
      </c>
      <c r="I11" s="2">
        <v>934.49390000000005</v>
      </c>
      <c r="J11" s="2">
        <v>1032.454</v>
      </c>
      <c r="K11" s="2">
        <v>1085.1579999999999</v>
      </c>
      <c r="L11" s="2">
        <v>1241.3140000000001</v>
      </c>
      <c r="M11" s="2">
        <v>1075.3219999999999</v>
      </c>
      <c r="N11" s="2">
        <v>972.98440000000005</v>
      </c>
      <c r="O11" s="2">
        <v>924.73469999999998</v>
      </c>
      <c r="P11" s="2">
        <v>862.44820000000004</v>
      </c>
      <c r="Q11" s="2">
        <v>746.71</v>
      </c>
      <c r="R11" s="2">
        <v>688.25409999999999</v>
      </c>
      <c r="S11" s="14">
        <v>844.25909999999999</v>
      </c>
    </row>
    <row r="12" spans="3:19" x14ac:dyDescent="0.25">
      <c r="C12" s="57"/>
      <c r="D12" s="12">
        <v>4</v>
      </c>
      <c r="E12" s="13">
        <v>0</v>
      </c>
      <c r="F12" s="2">
        <v>0</v>
      </c>
      <c r="G12" s="2">
        <v>11.230449999999999</v>
      </c>
      <c r="H12" s="2">
        <v>843.29570000000001</v>
      </c>
      <c r="I12" s="2">
        <v>1093.066</v>
      </c>
      <c r="J12" s="2">
        <v>1351.6980000000001</v>
      </c>
      <c r="K12" s="2">
        <v>1426.856</v>
      </c>
      <c r="L12" s="2">
        <v>1429.6120000000001</v>
      </c>
      <c r="M12" s="2">
        <v>1390.3820000000001</v>
      </c>
      <c r="N12" s="2">
        <v>1157.981</v>
      </c>
      <c r="O12" s="2">
        <v>1223.867</v>
      </c>
      <c r="P12" s="2">
        <v>1138.9369999999999</v>
      </c>
      <c r="Q12" s="2">
        <v>1137.6369999999999</v>
      </c>
      <c r="R12" s="2">
        <v>863.23530000000005</v>
      </c>
      <c r="S12" s="14">
        <v>1287.508</v>
      </c>
    </row>
    <row r="13" spans="3:19" x14ac:dyDescent="0.25">
      <c r="C13" s="57"/>
      <c r="D13" s="12">
        <v>4.5</v>
      </c>
      <c r="E13" s="13">
        <v>0</v>
      </c>
      <c r="F13" s="2">
        <v>0</v>
      </c>
      <c r="G13" s="2">
        <v>16.27722</v>
      </c>
      <c r="H13" s="2">
        <v>1219.479</v>
      </c>
      <c r="I13" s="2">
        <v>1408.4949999999999</v>
      </c>
      <c r="J13" s="2">
        <v>1644.2619999999999</v>
      </c>
      <c r="K13" s="2">
        <v>1677.27</v>
      </c>
      <c r="L13" s="2">
        <v>1806.867</v>
      </c>
      <c r="M13" s="2">
        <v>1640.606</v>
      </c>
      <c r="N13" s="2">
        <v>1662.0830000000001</v>
      </c>
      <c r="O13" s="2">
        <v>1562.075</v>
      </c>
      <c r="P13" s="2">
        <v>1404.3630000000001</v>
      </c>
      <c r="Q13" s="2">
        <v>1369.8920000000001</v>
      </c>
      <c r="R13" s="2">
        <v>1190.8779999999999</v>
      </c>
      <c r="S13" s="14">
        <v>1405.019</v>
      </c>
    </row>
    <row r="14" spans="3:19" x14ac:dyDescent="0.25">
      <c r="C14" s="57"/>
      <c r="D14" s="12">
        <v>5</v>
      </c>
      <c r="E14" s="13">
        <v>0</v>
      </c>
      <c r="F14" s="2">
        <v>0</v>
      </c>
      <c r="G14" s="2">
        <v>16.60127</v>
      </c>
      <c r="H14" s="2">
        <v>1247.4880000000001</v>
      </c>
      <c r="I14" s="2">
        <v>1670.001</v>
      </c>
      <c r="J14" s="2">
        <v>1964.5260000000001</v>
      </c>
      <c r="K14" s="2">
        <v>1961.624</v>
      </c>
      <c r="L14" s="2">
        <v>2096.7660000000001</v>
      </c>
      <c r="M14" s="2">
        <v>2001.8820000000001</v>
      </c>
      <c r="N14" s="2">
        <v>1832.7750000000001</v>
      </c>
      <c r="O14" s="2">
        <v>1797.653</v>
      </c>
      <c r="P14" s="2">
        <v>1813.606</v>
      </c>
      <c r="Q14" s="2">
        <v>1459.076</v>
      </c>
      <c r="R14" s="2">
        <v>1442.3140000000001</v>
      </c>
      <c r="S14" s="14">
        <v>1420.932</v>
      </c>
    </row>
    <row r="15" spans="3:19" x14ac:dyDescent="0.25">
      <c r="C15" s="57"/>
      <c r="D15" s="12">
        <v>5.5</v>
      </c>
      <c r="E15" s="13">
        <v>0</v>
      </c>
      <c r="F15" s="2">
        <v>0</v>
      </c>
      <c r="G15" s="2">
        <v>0</v>
      </c>
      <c r="H15" s="2">
        <v>31.667169999999999</v>
      </c>
      <c r="I15" s="2">
        <v>1979.2560000000001</v>
      </c>
      <c r="J15" s="2">
        <v>2338.6080000000002</v>
      </c>
      <c r="K15" s="2">
        <v>2308.3359999999998</v>
      </c>
      <c r="L15" s="2">
        <v>2114.8420000000001</v>
      </c>
      <c r="M15" s="2">
        <v>2388.5680000000002</v>
      </c>
      <c r="N15" s="2">
        <v>2120.3249999999998</v>
      </c>
      <c r="O15" s="2">
        <v>2012.18</v>
      </c>
      <c r="P15" s="2">
        <v>1939.809</v>
      </c>
      <c r="Q15" s="2">
        <v>1517.6420000000001</v>
      </c>
      <c r="R15" s="2">
        <v>1587.165</v>
      </c>
      <c r="S15" s="14">
        <v>1645.8430000000001</v>
      </c>
    </row>
    <row r="16" spans="3:19" x14ac:dyDescent="0.25">
      <c r="C16" s="57"/>
      <c r="D16" s="12">
        <v>6</v>
      </c>
      <c r="E16" s="13">
        <v>0</v>
      </c>
      <c r="F16" s="2">
        <v>0</v>
      </c>
      <c r="G16" s="2">
        <v>0</v>
      </c>
      <c r="H16" s="2">
        <v>38.531109999999998</v>
      </c>
      <c r="I16" s="2">
        <v>2405.6309999999999</v>
      </c>
      <c r="J16" s="2">
        <v>2713.4070000000002</v>
      </c>
      <c r="K16" s="2">
        <v>2775.7269999999999</v>
      </c>
      <c r="L16" s="2">
        <v>2344.3989999999999</v>
      </c>
      <c r="M16" s="2">
        <v>2704.7150000000001</v>
      </c>
      <c r="N16" s="2">
        <v>2450.6680000000001</v>
      </c>
      <c r="O16" s="2">
        <v>2395.7179999999998</v>
      </c>
      <c r="P16" s="2">
        <v>2182.3919999999998</v>
      </c>
      <c r="Q16" s="2">
        <v>2413.692</v>
      </c>
      <c r="R16" s="2">
        <v>2133.3609999999999</v>
      </c>
      <c r="S16" s="14">
        <v>2184.9169999999999</v>
      </c>
    </row>
    <row r="17" spans="3:22" x14ac:dyDescent="0.25">
      <c r="C17" s="57"/>
      <c r="D17" s="12">
        <v>6.5</v>
      </c>
      <c r="E17" s="13">
        <v>0</v>
      </c>
      <c r="F17" s="2">
        <v>0</v>
      </c>
      <c r="G17" s="2">
        <v>0</v>
      </c>
      <c r="H17" s="2">
        <v>44.525480000000002</v>
      </c>
      <c r="I17" s="2">
        <v>2778.2289999999998</v>
      </c>
      <c r="J17" s="2">
        <v>3043.5189999999998</v>
      </c>
      <c r="K17" s="2">
        <v>3000.5630000000001</v>
      </c>
      <c r="L17" s="2">
        <v>2988.8490000000002</v>
      </c>
      <c r="M17" s="2">
        <v>3211.36</v>
      </c>
      <c r="N17" s="2">
        <v>2986.4290000000001</v>
      </c>
      <c r="O17" s="2">
        <v>2895.748</v>
      </c>
      <c r="P17" s="2">
        <v>2715.7240000000002</v>
      </c>
      <c r="Q17" s="2">
        <v>2455.4789999999998</v>
      </c>
      <c r="R17" s="2">
        <v>2309.152</v>
      </c>
      <c r="S17" s="14">
        <v>2647.4960000000001</v>
      </c>
    </row>
    <row r="18" spans="3:22" x14ac:dyDescent="0.25">
      <c r="C18" s="57"/>
      <c r="D18" s="12">
        <v>7</v>
      </c>
      <c r="E18" s="13">
        <v>0</v>
      </c>
      <c r="F18" s="2">
        <v>0</v>
      </c>
      <c r="G18" s="2">
        <v>0</v>
      </c>
      <c r="H18" s="2">
        <v>46.022300000000001</v>
      </c>
      <c r="I18" s="2">
        <v>2871.058</v>
      </c>
      <c r="J18" s="2">
        <v>3119.0210000000002</v>
      </c>
      <c r="K18" s="2">
        <v>3130.8739999999998</v>
      </c>
      <c r="L18" s="2">
        <v>3126.634</v>
      </c>
      <c r="M18" s="2">
        <v>3176.3850000000002</v>
      </c>
      <c r="N18" s="2">
        <v>3331.75</v>
      </c>
      <c r="O18" s="2">
        <v>2877.3850000000002</v>
      </c>
      <c r="P18" s="2">
        <v>2924.902</v>
      </c>
      <c r="Q18" s="2">
        <v>2676.4859999999999</v>
      </c>
      <c r="R18" s="2">
        <v>2657.9949999999999</v>
      </c>
      <c r="S18" s="14">
        <v>2925.3180000000002</v>
      </c>
    </row>
    <row r="19" spans="3:22" ht="15.75" thickBot="1" x14ac:dyDescent="0.3">
      <c r="C19" s="58"/>
      <c r="D19" s="15">
        <v>7.5</v>
      </c>
      <c r="E19" s="16">
        <v>0</v>
      </c>
      <c r="F19" s="17">
        <v>0</v>
      </c>
      <c r="G19" s="17">
        <v>0</v>
      </c>
      <c r="H19" s="17">
        <v>46.022300000000001</v>
      </c>
      <c r="I19" s="17">
        <v>2871.058</v>
      </c>
      <c r="J19" s="17">
        <v>3119.0210000000002</v>
      </c>
      <c r="K19" s="17">
        <v>3130.8739999999998</v>
      </c>
      <c r="L19" s="17">
        <v>3126.634</v>
      </c>
      <c r="M19" s="17">
        <v>3176.3850000000002</v>
      </c>
      <c r="N19" s="17">
        <v>3331.75</v>
      </c>
      <c r="O19" s="17">
        <v>2790.643</v>
      </c>
      <c r="P19" s="17">
        <v>3179</v>
      </c>
      <c r="Q19" s="17">
        <v>3103.5250000000001</v>
      </c>
      <c r="R19" s="17">
        <v>3312.3760000000002</v>
      </c>
      <c r="S19" s="18">
        <v>3165.509</v>
      </c>
    </row>
    <row r="22" spans="3:22" x14ac:dyDescent="0.25">
      <c r="C22" t="s">
        <v>3</v>
      </c>
      <c r="D22" s="41">
        <v>33</v>
      </c>
      <c r="G22" s="42" t="s">
        <v>8</v>
      </c>
      <c r="O22">
        <f>60-60*0.25</f>
        <v>45</v>
      </c>
    </row>
    <row r="23" spans="3:22" x14ac:dyDescent="0.25">
      <c r="C23" s="19" t="s">
        <v>5</v>
      </c>
      <c r="D23" s="41">
        <v>25</v>
      </c>
    </row>
    <row r="24" spans="3:22" ht="15.75" thickBot="1" x14ac:dyDescent="0.3">
      <c r="U24" t="s">
        <v>0</v>
      </c>
      <c r="V24" t="s">
        <v>4</v>
      </c>
    </row>
    <row r="25" spans="3:22" ht="15.75" thickBot="1" x14ac:dyDescent="0.3">
      <c r="C25" s="1"/>
      <c r="D25" s="2"/>
      <c r="E25" s="59" t="s">
        <v>0</v>
      </c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1"/>
      <c r="U25">
        <v>0.5222329678670935</v>
      </c>
      <c r="V25">
        <v>1.5151515151515152E-2</v>
      </c>
    </row>
    <row r="26" spans="3:22" ht="15.75" customHeight="1" thickBot="1" x14ac:dyDescent="0.3">
      <c r="C26" s="3"/>
      <c r="D26" s="4" t="s">
        <v>1</v>
      </c>
      <c r="E26" s="20">
        <v>3</v>
      </c>
      <c r="F26" s="21">
        <v>4</v>
      </c>
      <c r="G26" s="21">
        <v>5</v>
      </c>
      <c r="H26" s="21">
        <v>6</v>
      </c>
      <c r="I26" s="21">
        <v>7</v>
      </c>
      <c r="J26" s="21">
        <v>8</v>
      </c>
      <c r="K26" s="21">
        <v>9</v>
      </c>
      <c r="L26" s="21">
        <v>10</v>
      </c>
      <c r="M26" s="21">
        <v>11</v>
      </c>
      <c r="N26" s="21">
        <v>12</v>
      </c>
      <c r="O26" s="21">
        <v>13</v>
      </c>
      <c r="P26" s="21">
        <v>14</v>
      </c>
      <c r="Q26" s="21">
        <v>15</v>
      </c>
      <c r="R26" s="21">
        <v>16</v>
      </c>
      <c r="S26" s="22">
        <v>17</v>
      </c>
      <c r="U26">
        <v>0.69631062382279141</v>
      </c>
      <c r="V26">
        <v>3.0303030303030304E-2</v>
      </c>
    </row>
    <row r="27" spans="3:22" x14ac:dyDescent="0.25">
      <c r="C27" s="56" t="s">
        <v>2</v>
      </c>
      <c r="D27" s="23">
        <v>0.5</v>
      </c>
      <c r="E27" s="2">
        <f>E5/$D$23</f>
        <v>0.19704008000000001</v>
      </c>
      <c r="F27" s="2">
        <f t="shared" ref="F27:S27" si="0">F5/$D$23</f>
        <v>0.26317219999999997</v>
      </c>
      <c r="G27" s="2">
        <f t="shared" si="0"/>
        <v>0.39336008</v>
      </c>
      <c r="H27" s="2">
        <f t="shared" si="0"/>
        <v>0.60759600000000002</v>
      </c>
      <c r="I27" s="2">
        <f t="shared" si="0"/>
        <v>0.80877039999999989</v>
      </c>
      <c r="J27" s="2">
        <f t="shared" si="0"/>
        <v>1.0131863999999999</v>
      </c>
      <c r="K27" s="2">
        <f t="shared" si="0"/>
        <v>1.2048824</v>
      </c>
      <c r="L27" s="2">
        <f t="shared" si="0"/>
        <v>1.3396104</v>
      </c>
      <c r="M27" s="2">
        <f t="shared" si="0"/>
        <v>1.3434391999999999</v>
      </c>
      <c r="N27" s="2">
        <f t="shared" si="0"/>
        <v>1.1519136000000001</v>
      </c>
      <c r="O27" s="2">
        <f t="shared" si="0"/>
        <v>1.2129496</v>
      </c>
      <c r="P27" s="2">
        <f t="shared" si="0"/>
        <v>0.93572640000000007</v>
      </c>
      <c r="Q27" s="2">
        <f t="shared" si="0"/>
        <v>0.85620360000000006</v>
      </c>
      <c r="R27" s="2">
        <f t="shared" si="0"/>
        <v>1.0422096000000001</v>
      </c>
      <c r="S27" s="28">
        <f t="shared" si="0"/>
        <v>1.0879212</v>
      </c>
      <c r="U27">
        <v>0.8703882797784892</v>
      </c>
      <c r="V27">
        <v>4.5454545454545456E-2</v>
      </c>
    </row>
    <row r="28" spans="3:22" x14ac:dyDescent="0.25">
      <c r="C28" s="57"/>
      <c r="D28" s="24">
        <v>1</v>
      </c>
      <c r="E28" s="2">
        <f t="shared" ref="E28:S41" si="1">E6/$D$23</f>
        <v>0.62820200000000004</v>
      </c>
      <c r="F28" s="2">
        <f t="shared" si="1"/>
        <v>1.072084</v>
      </c>
      <c r="G28" s="2">
        <f t="shared" si="1"/>
        <v>1.5756787999999999</v>
      </c>
      <c r="H28" s="2">
        <f t="shared" si="1"/>
        <v>2.2873207999999998</v>
      </c>
      <c r="I28" s="2">
        <f t="shared" si="1"/>
        <v>3.036572</v>
      </c>
      <c r="J28" s="2">
        <f t="shared" si="1"/>
        <v>3.4651988</v>
      </c>
      <c r="K28" s="2">
        <f t="shared" si="1"/>
        <v>4.1476839999999999</v>
      </c>
      <c r="L28" s="2">
        <f t="shared" si="1"/>
        <v>4.3433080000000004</v>
      </c>
      <c r="M28" s="2">
        <f t="shared" si="1"/>
        <v>3.9932840000000001</v>
      </c>
      <c r="N28" s="2">
        <f t="shared" si="1"/>
        <v>4.0336040000000004</v>
      </c>
      <c r="O28" s="2">
        <f t="shared" si="1"/>
        <v>3.9316336000000001</v>
      </c>
      <c r="P28" s="2">
        <f t="shared" si="1"/>
        <v>3.7619891999999999</v>
      </c>
      <c r="Q28" s="2">
        <f t="shared" si="1"/>
        <v>3.7556567999999997</v>
      </c>
      <c r="R28" s="2">
        <f t="shared" si="1"/>
        <v>3.4764499999999998</v>
      </c>
      <c r="S28" s="29">
        <f t="shared" si="1"/>
        <v>3.5714788</v>
      </c>
      <c r="U28">
        <v>1.044465935734187</v>
      </c>
      <c r="V28">
        <v>6.0606060606060608E-2</v>
      </c>
    </row>
    <row r="29" spans="3:22" x14ac:dyDescent="0.25">
      <c r="C29" s="57"/>
      <c r="D29" s="24">
        <v>1.5</v>
      </c>
      <c r="E29" s="2">
        <f t="shared" si="1"/>
        <v>2.0049600000000001E-2</v>
      </c>
      <c r="F29" s="2">
        <f t="shared" si="1"/>
        <v>2.5240595999999997</v>
      </c>
      <c r="G29" s="2">
        <f t="shared" si="1"/>
        <v>3.6865836000000001</v>
      </c>
      <c r="H29" s="2">
        <f t="shared" si="1"/>
        <v>5.0432880000000004</v>
      </c>
      <c r="I29" s="2">
        <f t="shared" si="1"/>
        <v>6.7399480000000009</v>
      </c>
      <c r="J29" s="2">
        <f t="shared" si="1"/>
        <v>8.021408000000001</v>
      </c>
      <c r="K29" s="2">
        <f t="shared" si="1"/>
        <v>8.5124239999999993</v>
      </c>
      <c r="L29" s="2">
        <f t="shared" si="1"/>
        <v>8.0366359999999997</v>
      </c>
      <c r="M29" s="2">
        <f t="shared" si="1"/>
        <v>9.5799599999999998</v>
      </c>
      <c r="N29" s="2">
        <f t="shared" si="1"/>
        <v>8.2877559999999999</v>
      </c>
      <c r="O29" s="2">
        <f t="shared" si="1"/>
        <v>7.9206120000000002</v>
      </c>
      <c r="P29" s="2">
        <f t="shared" si="1"/>
        <v>7.3004960000000008</v>
      </c>
      <c r="Q29" s="2">
        <f t="shared" si="1"/>
        <v>6.0038080000000003</v>
      </c>
      <c r="R29" s="2">
        <f t="shared" si="1"/>
        <v>6.1538959999999996</v>
      </c>
      <c r="S29" s="29">
        <f t="shared" si="1"/>
        <v>6.8762159999999994</v>
      </c>
      <c r="U29">
        <v>1.2185435916898848</v>
      </c>
      <c r="V29">
        <v>7.575757575757576E-2</v>
      </c>
    </row>
    <row r="30" spans="3:22" x14ac:dyDescent="0.25">
      <c r="C30" s="57"/>
      <c r="D30" s="24">
        <v>2</v>
      </c>
      <c r="E30" s="2">
        <f t="shared" si="1"/>
        <v>2.3795967999999997E-2</v>
      </c>
      <c r="F30" s="2">
        <f t="shared" si="1"/>
        <v>2.9956923999999998</v>
      </c>
      <c r="G30" s="2">
        <f t="shared" si="1"/>
        <v>6.4017520000000001</v>
      </c>
      <c r="H30" s="2">
        <f t="shared" si="1"/>
        <v>9.3300440000000009</v>
      </c>
      <c r="I30" s="2">
        <f t="shared" si="1"/>
        <v>12.041780000000001</v>
      </c>
      <c r="J30" s="2">
        <f t="shared" si="1"/>
        <v>15.200004</v>
      </c>
      <c r="K30" s="2">
        <f t="shared" si="1"/>
        <v>16.309059999999999</v>
      </c>
      <c r="L30" s="2">
        <f t="shared" si="1"/>
        <v>15.304739999999999</v>
      </c>
      <c r="M30" s="2">
        <f t="shared" si="1"/>
        <v>15.944647999999999</v>
      </c>
      <c r="N30" s="2">
        <f t="shared" si="1"/>
        <v>13.179120000000001</v>
      </c>
      <c r="O30" s="2">
        <f t="shared" si="1"/>
        <v>14.614464</v>
      </c>
      <c r="P30" s="2">
        <f t="shared" si="1"/>
        <v>12.755332000000001</v>
      </c>
      <c r="Q30" s="2">
        <f t="shared" si="1"/>
        <v>10.5854</v>
      </c>
      <c r="R30" s="2">
        <f t="shared" si="1"/>
        <v>10.346756000000001</v>
      </c>
      <c r="S30" s="29">
        <f t="shared" si="1"/>
        <v>13.327220000000001</v>
      </c>
      <c r="U30">
        <v>1.3926212476455828</v>
      </c>
      <c r="V30">
        <v>9.0909090909090912E-2</v>
      </c>
    </row>
    <row r="31" spans="3:22" x14ac:dyDescent="0.25">
      <c r="C31" s="57"/>
      <c r="D31" s="24">
        <v>2.5</v>
      </c>
      <c r="E31" s="2">
        <f t="shared" si="1"/>
        <v>0</v>
      </c>
      <c r="F31" s="2">
        <f t="shared" si="1"/>
        <v>0</v>
      </c>
      <c r="G31" s="2">
        <f t="shared" si="1"/>
        <v>10.167007999999999</v>
      </c>
      <c r="H31" s="2">
        <f t="shared" si="1"/>
        <v>15.104856</v>
      </c>
      <c r="I31" s="2">
        <f t="shared" si="1"/>
        <v>18.668448000000001</v>
      </c>
      <c r="J31" s="2">
        <f t="shared" si="1"/>
        <v>22.724740000000001</v>
      </c>
      <c r="K31" s="2">
        <f t="shared" si="1"/>
        <v>24.916444000000002</v>
      </c>
      <c r="L31" s="2">
        <f t="shared" si="1"/>
        <v>24.652768000000002</v>
      </c>
      <c r="M31" s="2">
        <f t="shared" si="1"/>
        <v>24.058512</v>
      </c>
      <c r="N31" s="2">
        <f t="shared" si="1"/>
        <v>20.749227999999999</v>
      </c>
      <c r="O31" s="2">
        <f t="shared" si="1"/>
        <v>20.926103999999999</v>
      </c>
      <c r="P31" s="2">
        <f t="shared" si="1"/>
        <v>19.222488000000002</v>
      </c>
      <c r="Q31" s="2">
        <f t="shared" si="1"/>
        <v>15.581123999999999</v>
      </c>
      <c r="R31" s="2">
        <f t="shared" si="1"/>
        <v>17.118251999999998</v>
      </c>
      <c r="S31" s="29">
        <f t="shared" si="1"/>
        <v>19.49738</v>
      </c>
      <c r="U31">
        <v>1.5666989036012806</v>
      </c>
      <c r="V31">
        <v>0.10606060606060606</v>
      </c>
    </row>
    <row r="32" spans="3:22" x14ac:dyDescent="0.25">
      <c r="C32" s="57"/>
      <c r="D32" s="24">
        <v>3</v>
      </c>
      <c r="E32" s="2">
        <f t="shared" si="1"/>
        <v>0</v>
      </c>
      <c r="F32" s="2">
        <f t="shared" si="1"/>
        <v>0</v>
      </c>
      <c r="G32" s="2">
        <f t="shared" si="1"/>
        <v>14.733076000000001</v>
      </c>
      <c r="H32" s="2">
        <f t="shared" si="1"/>
        <v>20.105851999999999</v>
      </c>
      <c r="I32" s="2">
        <f t="shared" si="1"/>
        <v>27.738216000000001</v>
      </c>
      <c r="J32" s="2">
        <f>J10/$D$23</f>
        <v>31.947680000000002</v>
      </c>
      <c r="K32" s="2">
        <f t="shared" si="1"/>
        <v>32.975383999999998</v>
      </c>
      <c r="L32" s="2">
        <f t="shared" si="1"/>
        <v>35.030051999999998</v>
      </c>
      <c r="M32" s="2">
        <f t="shared" si="1"/>
        <v>31.693808000000001</v>
      </c>
      <c r="N32" s="2">
        <f t="shared" si="1"/>
        <v>30.363555999999999</v>
      </c>
      <c r="O32" s="2">
        <f t="shared" si="1"/>
        <v>28.159391999999997</v>
      </c>
      <c r="P32" s="2">
        <f t="shared" si="1"/>
        <v>21.829088000000002</v>
      </c>
      <c r="Q32" s="2">
        <f t="shared" si="1"/>
        <v>23.151288000000001</v>
      </c>
      <c r="R32" s="2">
        <f t="shared" si="1"/>
        <v>22.170043999999997</v>
      </c>
      <c r="S32" s="29">
        <f t="shared" si="1"/>
        <v>24.394016000000001</v>
      </c>
      <c r="U32">
        <v>1.7407765595569784</v>
      </c>
      <c r="V32">
        <v>0.12121212121212122</v>
      </c>
    </row>
    <row r="33" spans="3:28" x14ac:dyDescent="0.25">
      <c r="C33" s="57"/>
      <c r="D33" s="24">
        <v>3.5</v>
      </c>
      <c r="E33" s="2">
        <f t="shared" si="1"/>
        <v>0</v>
      </c>
      <c r="F33" s="2">
        <f t="shared" si="1"/>
        <v>0</v>
      </c>
      <c r="G33" s="2">
        <f t="shared" si="1"/>
        <v>6.7291880000000006</v>
      </c>
      <c r="H33" s="2">
        <f t="shared" si="1"/>
        <v>26.198564000000001</v>
      </c>
      <c r="I33" s="2">
        <f t="shared" si="1"/>
        <v>37.379756</v>
      </c>
      <c r="J33" s="2">
        <f t="shared" si="1"/>
        <v>41.298159999999996</v>
      </c>
      <c r="K33" s="2">
        <f t="shared" si="1"/>
        <v>43.406319999999994</v>
      </c>
      <c r="L33" s="2">
        <f t="shared" si="1"/>
        <v>49.652560000000001</v>
      </c>
      <c r="M33" s="2">
        <f t="shared" si="1"/>
        <v>43.012879999999996</v>
      </c>
      <c r="N33" s="2">
        <f t="shared" si="1"/>
        <v>38.919376</v>
      </c>
      <c r="O33" s="2">
        <f t="shared" si="1"/>
        <v>36.989387999999998</v>
      </c>
      <c r="P33" s="2">
        <f t="shared" si="1"/>
        <v>34.497928000000002</v>
      </c>
      <c r="Q33" s="2">
        <f t="shared" si="1"/>
        <v>29.868400000000001</v>
      </c>
      <c r="R33" s="2">
        <f t="shared" si="1"/>
        <v>27.530163999999999</v>
      </c>
      <c r="S33" s="29">
        <f t="shared" si="1"/>
        <v>33.770364000000001</v>
      </c>
      <c r="U33">
        <v>1.9148542155126762</v>
      </c>
      <c r="V33">
        <v>0.13636363636363635</v>
      </c>
    </row>
    <row r="34" spans="3:28" x14ac:dyDescent="0.25">
      <c r="C34" s="57"/>
      <c r="D34" s="24">
        <v>4</v>
      </c>
      <c r="E34" s="2">
        <f t="shared" si="1"/>
        <v>0</v>
      </c>
      <c r="F34" s="2">
        <f t="shared" si="1"/>
        <v>0</v>
      </c>
      <c r="G34" s="2">
        <f t="shared" si="1"/>
        <v>0.44921799999999995</v>
      </c>
      <c r="H34" s="2">
        <f t="shared" si="1"/>
        <v>33.731828</v>
      </c>
      <c r="I34" s="2">
        <f t="shared" si="1"/>
        <v>43.722639999999998</v>
      </c>
      <c r="J34" s="2">
        <f t="shared" si="1"/>
        <v>54.067920000000001</v>
      </c>
      <c r="K34" s="2">
        <f t="shared" si="1"/>
        <v>57.074240000000003</v>
      </c>
      <c r="L34" s="2">
        <f t="shared" si="1"/>
        <v>57.184480000000001</v>
      </c>
      <c r="M34" s="2">
        <f t="shared" si="1"/>
        <v>55.615280000000006</v>
      </c>
      <c r="N34" s="2">
        <f t="shared" si="1"/>
        <v>46.319240000000001</v>
      </c>
      <c r="O34" s="2">
        <f t="shared" si="1"/>
        <v>48.954679999999996</v>
      </c>
      <c r="P34" s="2">
        <f t="shared" si="1"/>
        <v>45.557479999999998</v>
      </c>
      <c r="Q34" s="2">
        <f t="shared" si="1"/>
        <v>45.505479999999999</v>
      </c>
      <c r="R34" s="2">
        <f t="shared" si="1"/>
        <v>34.529412000000001</v>
      </c>
      <c r="S34" s="29">
        <f t="shared" si="1"/>
        <v>51.500320000000002</v>
      </c>
      <c r="U34">
        <v>2.088931871468374</v>
      </c>
      <c r="V34">
        <v>0.15151515151515152</v>
      </c>
    </row>
    <row r="35" spans="3:28" x14ac:dyDescent="0.25">
      <c r="C35" s="57"/>
      <c r="D35" s="24">
        <v>4.5</v>
      </c>
      <c r="E35" s="2">
        <f t="shared" si="1"/>
        <v>0</v>
      </c>
      <c r="F35" s="2">
        <f t="shared" si="1"/>
        <v>0</v>
      </c>
      <c r="G35" s="2">
        <f t="shared" si="1"/>
        <v>0.65108880000000002</v>
      </c>
      <c r="H35" s="2">
        <f t="shared" si="1"/>
        <v>48.779160000000005</v>
      </c>
      <c r="I35" s="2">
        <f t="shared" si="1"/>
        <v>56.339799999999997</v>
      </c>
      <c r="J35" s="2">
        <f t="shared" si="1"/>
        <v>65.770479999999992</v>
      </c>
      <c r="K35" s="2">
        <f t="shared" si="1"/>
        <v>67.090800000000002</v>
      </c>
      <c r="L35" s="2">
        <f t="shared" si="1"/>
        <v>72.274680000000004</v>
      </c>
      <c r="M35" s="2">
        <f t="shared" si="1"/>
        <v>65.62424</v>
      </c>
      <c r="N35" s="2">
        <f t="shared" si="1"/>
        <v>66.483320000000006</v>
      </c>
      <c r="O35" s="2">
        <f t="shared" si="1"/>
        <v>62.483000000000004</v>
      </c>
      <c r="P35" s="2">
        <f t="shared" si="1"/>
        <v>56.174520000000001</v>
      </c>
      <c r="Q35" s="2">
        <f t="shared" si="1"/>
        <v>54.795680000000004</v>
      </c>
      <c r="R35" s="2">
        <f t="shared" si="1"/>
        <v>47.635120000000001</v>
      </c>
      <c r="S35" s="29">
        <f t="shared" si="1"/>
        <v>56.200760000000002</v>
      </c>
      <c r="U35">
        <v>2.2630095274240718</v>
      </c>
      <c r="V35">
        <v>0.16666666666666666</v>
      </c>
    </row>
    <row r="36" spans="3:28" x14ac:dyDescent="0.25">
      <c r="C36" s="57"/>
      <c r="D36" s="24">
        <v>5</v>
      </c>
      <c r="E36" s="2">
        <f t="shared" si="1"/>
        <v>0</v>
      </c>
      <c r="F36" s="2">
        <f t="shared" si="1"/>
        <v>0</v>
      </c>
      <c r="G36" s="2">
        <f t="shared" si="1"/>
        <v>0.66405079999999994</v>
      </c>
      <c r="H36" s="2">
        <f t="shared" si="1"/>
        <v>49.899520000000003</v>
      </c>
      <c r="I36" s="2">
        <f t="shared" si="1"/>
        <v>66.800039999999996</v>
      </c>
      <c r="J36" s="2">
        <f t="shared" si="1"/>
        <v>78.581040000000002</v>
      </c>
      <c r="K36" s="2">
        <f t="shared" si="1"/>
        <v>78.464960000000005</v>
      </c>
      <c r="L36" s="2">
        <f t="shared" si="1"/>
        <v>83.870640000000009</v>
      </c>
      <c r="M36" s="2">
        <f t="shared" si="1"/>
        <v>80.075280000000006</v>
      </c>
      <c r="N36" s="2">
        <f t="shared" si="1"/>
        <v>73.311000000000007</v>
      </c>
      <c r="O36" s="2">
        <f t="shared" si="1"/>
        <v>71.906120000000001</v>
      </c>
      <c r="P36" s="2">
        <f t="shared" si="1"/>
        <v>72.544240000000002</v>
      </c>
      <c r="Q36" s="2">
        <f t="shared" si="1"/>
        <v>58.363039999999998</v>
      </c>
      <c r="R36" s="2">
        <f t="shared" si="1"/>
        <v>57.69256</v>
      </c>
      <c r="S36" s="29">
        <f t="shared" si="1"/>
        <v>56.83728</v>
      </c>
      <c r="U36">
        <v>2.4370871833797696</v>
      </c>
      <c r="V36">
        <v>0.18181818181818182</v>
      </c>
    </row>
    <row r="37" spans="3:28" x14ac:dyDescent="0.25">
      <c r="C37" s="57"/>
      <c r="D37" s="24">
        <v>5.5</v>
      </c>
      <c r="E37" s="2">
        <f t="shared" si="1"/>
        <v>0</v>
      </c>
      <c r="F37" s="2">
        <f t="shared" si="1"/>
        <v>0</v>
      </c>
      <c r="G37" s="2">
        <f t="shared" si="1"/>
        <v>0</v>
      </c>
      <c r="H37" s="2">
        <f t="shared" si="1"/>
        <v>1.2666868</v>
      </c>
      <c r="I37" s="2">
        <f t="shared" si="1"/>
        <v>79.170240000000007</v>
      </c>
      <c r="J37" s="2">
        <f t="shared" si="1"/>
        <v>93.544320000000013</v>
      </c>
      <c r="K37" s="2">
        <f t="shared" si="1"/>
        <v>92.333439999999996</v>
      </c>
      <c r="L37" s="2">
        <f t="shared" si="1"/>
        <v>84.593680000000006</v>
      </c>
      <c r="M37" s="2">
        <f t="shared" si="1"/>
        <v>95.542720000000003</v>
      </c>
      <c r="N37" s="2">
        <f t="shared" si="1"/>
        <v>84.812999999999988</v>
      </c>
      <c r="O37" s="2">
        <f t="shared" si="1"/>
        <v>80.487200000000001</v>
      </c>
      <c r="P37" s="2">
        <f t="shared" si="1"/>
        <v>77.592359999999999</v>
      </c>
      <c r="Q37" s="2">
        <f t="shared" si="1"/>
        <v>60.705680000000001</v>
      </c>
      <c r="R37" s="2">
        <f t="shared" si="1"/>
        <v>63.486599999999996</v>
      </c>
      <c r="S37" s="29">
        <f t="shared" si="1"/>
        <v>65.83372</v>
      </c>
      <c r="U37">
        <v>2.6111648393354674</v>
      </c>
      <c r="V37">
        <v>0.19696969696969696</v>
      </c>
    </row>
    <row r="38" spans="3:28" x14ac:dyDescent="0.25">
      <c r="C38" s="57"/>
      <c r="D38" s="24">
        <v>6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1.5412443999999998</v>
      </c>
      <c r="I38" s="2">
        <f t="shared" si="1"/>
        <v>96.225239999999999</v>
      </c>
      <c r="J38" s="2">
        <f t="shared" si="1"/>
        <v>108.53628</v>
      </c>
      <c r="K38" s="2">
        <f t="shared" si="1"/>
        <v>111.02907999999999</v>
      </c>
      <c r="L38" s="2">
        <f t="shared" si="1"/>
        <v>93.775959999999998</v>
      </c>
      <c r="M38" s="2">
        <f t="shared" si="1"/>
        <v>108.18860000000001</v>
      </c>
      <c r="N38" s="2">
        <f t="shared" si="1"/>
        <v>98.026720000000012</v>
      </c>
      <c r="O38" s="2">
        <f t="shared" si="1"/>
        <v>95.82871999999999</v>
      </c>
      <c r="P38" s="2">
        <f t="shared" si="1"/>
        <v>87.29567999999999</v>
      </c>
      <c r="Q38" s="2">
        <f t="shared" si="1"/>
        <v>96.54768</v>
      </c>
      <c r="R38" s="2">
        <f t="shared" si="1"/>
        <v>85.334440000000001</v>
      </c>
      <c r="S38" s="29">
        <f t="shared" si="1"/>
        <v>87.396680000000003</v>
      </c>
      <c r="U38">
        <v>2.7852424952911656</v>
      </c>
      <c r="V38">
        <v>0.21212121212121213</v>
      </c>
    </row>
    <row r="39" spans="3:28" x14ac:dyDescent="0.25">
      <c r="C39" s="57"/>
      <c r="D39" s="24">
        <v>6.5</v>
      </c>
      <c r="E39" s="2">
        <f t="shared" si="1"/>
        <v>0</v>
      </c>
      <c r="F39" s="2">
        <f t="shared" si="1"/>
        <v>0</v>
      </c>
      <c r="G39" s="2">
        <f t="shared" si="1"/>
        <v>0</v>
      </c>
      <c r="H39" s="2">
        <f t="shared" si="1"/>
        <v>1.7810192</v>
      </c>
      <c r="I39" s="2">
        <f t="shared" si="1"/>
        <v>111.12916</v>
      </c>
      <c r="J39" s="2">
        <f t="shared" si="1"/>
        <v>121.74075999999999</v>
      </c>
      <c r="K39" s="2">
        <f t="shared" si="1"/>
        <v>120.02252</v>
      </c>
      <c r="L39" s="2">
        <f t="shared" si="1"/>
        <v>119.55396</v>
      </c>
      <c r="M39" s="2">
        <f t="shared" si="1"/>
        <v>128.45439999999999</v>
      </c>
      <c r="N39" s="2">
        <f t="shared" si="1"/>
        <v>119.45716</v>
      </c>
      <c r="O39" s="2">
        <f t="shared" si="1"/>
        <v>115.82992</v>
      </c>
      <c r="P39" s="2">
        <f t="shared" si="1"/>
        <v>108.62896000000001</v>
      </c>
      <c r="Q39" s="2">
        <f t="shared" si="1"/>
        <v>98.219159999999988</v>
      </c>
      <c r="R39" s="2">
        <f t="shared" si="1"/>
        <v>92.366079999999997</v>
      </c>
      <c r="S39" s="29">
        <f t="shared" si="1"/>
        <v>105.89984</v>
      </c>
      <c r="U39">
        <v>2.9593201512468634</v>
      </c>
      <c r="V39">
        <v>0.22727272727272727</v>
      </c>
    </row>
    <row r="40" spans="3:28" x14ac:dyDescent="0.25">
      <c r="C40" s="57"/>
      <c r="D40" s="24">
        <v>7</v>
      </c>
      <c r="E40" s="2">
        <f t="shared" si="1"/>
        <v>0</v>
      </c>
      <c r="F40" s="2">
        <f t="shared" si="1"/>
        <v>0</v>
      </c>
      <c r="G40" s="2">
        <f t="shared" si="1"/>
        <v>0</v>
      </c>
      <c r="H40" s="2">
        <f t="shared" si="1"/>
        <v>1.840892</v>
      </c>
      <c r="I40" s="2">
        <f t="shared" si="1"/>
        <v>114.84232</v>
      </c>
      <c r="J40" s="2">
        <f t="shared" si="1"/>
        <v>124.76084</v>
      </c>
      <c r="K40" s="2">
        <f t="shared" si="1"/>
        <v>125.23495999999999</v>
      </c>
      <c r="L40" s="2">
        <f t="shared" si="1"/>
        <v>125.06536</v>
      </c>
      <c r="M40" s="2">
        <f t="shared" si="1"/>
        <v>127.05540000000001</v>
      </c>
      <c r="N40" s="2">
        <f t="shared" si="1"/>
        <v>133.27000000000001</v>
      </c>
      <c r="O40" s="2">
        <f t="shared" si="1"/>
        <v>115.09540000000001</v>
      </c>
      <c r="P40" s="2">
        <f t="shared" si="1"/>
        <v>116.99608000000001</v>
      </c>
      <c r="Q40" s="2">
        <f t="shared" si="1"/>
        <v>107.05944</v>
      </c>
      <c r="R40" s="2">
        <f t="shared" si="1"/>
        <v>106.3198</v>
      </c>
      <c r="S40" s="29">
        <f t="shared" si="1"/>
        <v>117.01272</v>
      </c>
    </row>
    <row r="41" spans="3:28" ht="15.75" thickBot="1" x14ac:dyDescent="0.3">
      <c r="C41" s="58"/>
      <c r="D41" s="25">
        <v>7.5</v>
      </c>
      <c r="E41" s="26">
        <f t="shared" si="1"/>
        <v>0</v>
      </c>
      <c r="F41" s="27">
        <f t="shared" si="1"/>
        <v>0</v>
      </c>
      <c r="G41" s="27">
        <f t="shared" si="1"/>
        <v>0</v>
      </c>
      <c r="H41" s="27">
        <f t="shared" si="1"/>
        <v>1.840892</v>
      </c>
      <c r="I41" s="27">
        <f t="shared" si="1"/>
        <v>114.84232</v>
      </c>
      <c r="J41" s="27">
        <f t="shared" si="1"/>
        <v>124.76084</v>
      </c>
      <c r="K41" s="27">
        <f t="shared" si="1"/>
        <v>125.23495999999999</v>
      </c>
      <c r="L41" s="27">
        <f t="shared" si="1"/>
        <v>125.06536</v>
      </c>
      <c r="M41" s="27">
        <f t="shared" si="1"/>
        <v>127.05540000000001</v>
      </c>
      <c r="N41" s="27">
        <f t="shared" si="1"/>
        <v>133.27000000000001</v>
      </c>
      <c r="O41" s="27">
        <f t="shared" si="1"/>
        <v>111.62572</v>
      </c>
      <c r="P41" s="27">
        <f t="shared" si="1"/>
        <v>127.16</v>
      </c>
      <c r="Q41" s="27">
        <f t="shared" si="1"/>
        <v>124.14100000000001</v>
      </c>
      <c r="R41" s="27">
        <f t="shared" si="1"/>
        <v>132.49504000000002</v>
      </c>
      <c r="S41" s="30">
        <f t="shared" si="1"/>
        <v>126.62036000000001</v>
      </c>
    </row>
    <row r="42" spans="3:28" x14ac:dyDescent="0.25">
      <c r="AB42">
        <f>1-0.8559018</f>
        <v>0.14409819999999995</v>
      </c>
    </row>
    <row r="44" spans="3:28" x14ac:dyDescent="0.25">
      <c r="C44" t="s">
        <v>3</v>
      </c>
      <c r="D44" s="41">
        <f>D22</f>
        <v>33</v>
      </c>
      <c r="G44" s="42" t="s">
        <v>15</v>
      </c>
      <c r="Z44" s="42" t="s">
        <v>9</v>
      </c>
    </row>
    <row r="45" spans="3:28" ht="30.75" thickBot="1" x14ac:dyDescent="0.3">
      <c r="U45" t="s">
        <v>14</v>
      </c>
      <c r="V45" t="s">
        <v>13</v>
      </c>
      <c r="W45" s="40" t="s">
        <v>6</v>
      </c>
      <c r="X45" t="s">
        <v>7</v>
      </c>
    </row>
    <row r="46" spans="3:28" ht="15.75" thickBot="1" x14ac:dyDescent="0.3">
      <c r="C46" s="1"/>
      <c r="D46" s="2"/>
      <c r="E46" s="59" t="s">
        <v>0</v>
      </c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1"/>
      <c r="U46" s="35"/>
      <c r="V46">
        <v>0.52223296786709394</v>
      </c>
      <c r="W46">
        <f>0.5*0.136^2*V46</f>
        <v>4.8296104868348856E-3</v>
      </c>
      <c r="X46">
        <f>E56/W46</f>
        <v>0</v>
      </c>
    </row>
    <row r="47" spans="3:28" ht="15.75" thickBot="1" x14ac:dyDescent="0.3">
      <c r="C47" s="3"/>
      <c r="D47" s="4" t="s">
        <v>1</v>
      </c>
      <c r="E47" s="5">
        <v>0.5222329678670935</v>
      </c>
      <c r="F47" s="5">
        <v>0.69631062382279141</v>
      </c>
      <c r="G47" s="5">
        <v>0.8703882797784892</v>
      </c>
      <c r="H47" s="5">
        <v>1.044465935734187</v>
      </c>
      <c r="I47" s="5">
        <v>1.2185435916898848</v>
      </c>
      <c r="J47" s="5">
        <v>1.3926212476455828</v>
      </c>
      <c r="K47" s="5">
        <v>1.5666989036012806</v>
      </c>
      <c r="L47" s="5">
        <v>1.7407765595569784</v>
      </c>
      <c r="M47" s="5">
        <v>1.9148542155126762</v>
      </c>
      <c r="N47" s="5">
        <v>2.088931871468374</v>
      </c>
      <c r="O47" s="5">
        <v>2.2630095274240718</v>
      </c>
      <c r="P47" s="5">
        <v>2.4370871833797696</v>
      </c>
      <c r="Q47" s="5">
        <v>2.6111648393354674</v>
      </c>
      <c r="R47" s="5">
        <v>2.7852424952911656</v>
      </c>
      <c r="S47" s="5">
        <v>2.9593201512468634</v>
      </c>
      <c r="U47" s="35"/>
      <c r="V47">
        <v>0.69631062382279141</v>
      </c>
      <c r="W47">
        <f t="shared" ref="W47:W60" si="2">0.5*0.136^2*V47</f>
        <v>6.4394806491131756E-3</v>
      </c>
      <c r="X47">
        <f>F56/W47</f>
        <v>0</v>
      </c>
    </row>
    <row r="48" spans="3:28" ht="15.75" thickBot="1" x14ac:dyDescent="0.3">
      <c r="C48" s="56" t="s">
        <v>2</v>
      </c>
      <c r="D48" s="8">
        <v>1.5151515151515152E-2</v>
      </c>
      <c r="E48" s="31">
        <f>E27/$D$22^2.5</f>
        <v>3.149703880231695E-5</v>
      </c>
      <c r="F48" s="32">
        <f t="shared" ref="F48:S48" si="3">F27/$D$22^2.5</f>
        <v>4.2068319273373796E-5</v>
      </c>
      <c r="G48" s="32">
        <f t="shared" si="3"/>
        <v>6.2878972151465316E-5</v>
      </c>
      <c r="H48" s="32">
        <f t="shared" si="3"/>
        <v>9.7124781862312321E-5</v>
      </c>
      <c r="I48" s="32">
        <f t="shared" si="3"/>
        <v>1.2928269553567678E-4</v>
      </c>
      <c r="J48" s="32">
        <f t="shared" si="3"/>
        <v>1.619587819634453E-4</v>
      </c>
      <c r="K48" s="32">
        <f t="shared" si="3"/>
        <v>1.9260156464120788E-4</v>
      </c>
      <c r="L48" s="32">
        <f t="shared" si="3"/>
        <v>2.1413795989520164E-4</v>
      </c>
      <c r="M48" s="32">
        <f t="shared" si="3"/>
        <v>2.1474999711202733E-4</v>
      </c>
      <c r="N48" s="32">
        <f t="shared" si="3"/>
        <v>1.8413445303167055E-4</v>
      </c>
      <c r="O48" s="32">
        <f t="shared" si="3"/>
        <v>1.938911140132242E-4</v>
      </c>
      <c r="P48" s="32">
        <f t="shared" si="3"/>
        <v>1.4957672941034306E-4</v>
      </c>
      <c r="Q48" s="32">
        <f t="shared" si="3"/>
        <v>1.3686493637174457E-4</v>
      </c>
      <c r="R48" s="32">
        <f t="shared" si="3"/>
        <v>1.6659816729341171E-4</v>
      </c>
      <c r="S48" s="33">
        <f t="shared" si="3"/>
        <v>1.739052087791642E-4</v>
      </c>
      <c r="U48" s="35">
        <v>5</v>
      </c>
      <c r="V48">
        <v>0.8703882797784892</v>
      </c>
      <c r="W48">
        <f t="shared" si="2"/>
        <v>8.0493508113914699E-3</v>
      </c>
      <c r="X48">
        <f>G56/W48</f>
        <v>1.2929880751522765E-2</v>
      </c>
    </row>
    <row r="49" spans="3:24" ht="15.75" thickBot="1" x14ac:dyDescent="0.3">
      <c r="C49" s="57"/>
      <c r="D49" s="8">
        <v>3.0303030303030304E-2</v>
      </c>
      <c r="E49" s="34">
        <f t="shared" ref="E49:S62" si="4">E28/$D$22^2.5</f>
        <v>1.0041866999695246E-4</v>
      </c>
      <c r="F49" s="35">
        <f t="shared" si="4"/>
        <v>1.7137361772966779E-4</v>
      </c>
      <c r="G49" s="35">
        <f t="shared" si="4"/>
        <v>2.5187371170164061E-4</v>
      </c>
      <c r="H49" s="35">
        <f t="shared" si="4"/>
        <v>3.656303427756761E-4</v>
      </c>
      <c r="I49" s="35">
        <f t="shared" si="4"/>
        <v>4.8539883921093198E-4</v>
      </c>
      <c r="J49" s="35">
        <f t="shared" si="4"/>
        <v>5.539152291317691E-4</v>
      </c>
      <c r="K49" s="35">
        <f t="shared" si="4"/>
        <v>6.6301111879242623E-4</v>
      </c>
      <c r="L49" s="35">
        <f t="shared" si="4"/>
        <v>6.9428179589864976E-4</v>
      </c>
      <c r="M49" s="35">
        <f t="shared" si="4"/>
        <v>6.3833013616656793E-4</v>
      </c>
      <c r="N49" s="35">
        <f t="shared" si="4"/>
        <v>6.4477532541186975E-4</v>
      </c>
      <c r="O49" s="35">
        <f t="shared" si="4"/>
        <v>6.2847526277746675E-4</v>
      </c>
      <c r="P49" s="35">
        <f t="shared" si="4"/>
        <v>6.0135744872970656E-4</v>
      </c>
      <c r="Q49" s="35">
        <f t="shared" si="4"/>
        <v>6.0034520874019891E-4</v>
      </c>
      <c r="R49" s="35">
        <f t="shared" si="4"/>
        <v>5.5571374384498192E-4</v>
      </c>
      <c r="S49" s="36">
        <f t="shared" si="4"/>
        <v>5.7090418530713325E-4</v>
      </c>
      <c r="U49" s="35">
        <v>6</v>
      </c>
      <c r="V49">
        <v>1.044465935734187</v>
      </c>
      <c r="W49">
        <f t="shared" si="2"/>
        <v>9.6592209736697625E-3</v>
      </c>
      <c r="X49">
        <f>H56/W49</f>
        <v>0.80724872188382668</v>
      </c>
    </row>
    <row r="50" spans="3:24" ht="15.75" thickBot="1" x14ac:dyDescent="0.3">
      <c r="C50" s="57"/>
      <c r="D50" s="8">
        <v>4.5454545454545456E-2</v>
      </c>
      <c r="E50" s="34">
        <f t="shared" si="4"/>
        <v>3.2049470806697495E-6</v>
      </c>
      <c r="F50" s="35">
        <f t="shared" si="4"/>
        <v>4.0347325864139205E-4</v>
      </c>
      <c r="G50" s="35">
        <f t="shared" si="4"/>
        <v>5.8930379391434118E-4</v>
      </c>
      <c r="H50" s="35">
        <f t="shared" si="4"/>
        <v>8.0617424549999902E-4</v>
      </c>
      <c r="I50" s="35">
        <f t="shared" si="4"/>
        <v>1.0773869137771287E-3</v>
      </c>
      <c r="J50" s="35">
        <f t="shared" si="4"/>
        <v>1.2822294785163283E-3</v>
      </c>
      <c r="K50" s="35">
        <f t="shared" si="4"/>
        <v>1.3607188396887273E-3</v>
      </c>
      <c r="L50" s="35">
        <f t="shared" si="4"/>
        <v>1.2846636883830805E-3</v>
      </c>
      <c r="M50" s="35">
        <f t="shared" si="4"/>
        <v>1.5313654554172139E-3</v>
      </c>
      <c r="N50" s="35">
        <f t="shared" si="4"/>
        <v>1.3248054523533237E-3</v>
      </c>
      <c r="O50" s="35">
        <f t="shared" si="4"/>
        <v>1.2661171448067686E-3</v>
      </c>
      <c r="P50" s="35">
        <f t="shared" si="4"/>
        <v>1.1669910293791988E-3</v>
      </c>
      <c r="Q50" s="35">
        <f t="shared" si="4"/>
        <v>9.5971425477324674E-4</v>
      </c>
      <c r="R50" s="35">
        <f t="shared" si="4"/>
        <v>9.8370596021592682E-4</v>
      </c>
      <c r="S50" s="36">
        <f t="shared" si="4"/>
        <v>1.0991694794536858E-3</v>
      </c>
      <c r="U50" s="35">
        <v>7</v>
      </c>
      <c r="V50">
        <v>1.2185435916898848</v>
      </c>
      <c r="W50">
        <f t="shared" si="2"/>
        <v>1.1269091135948055E-2</v>
      </c>
      <c r="X50">
        <f>I56/W50</f>
        <v>0.79917439346505037</v>
      </c>
    </row>
    <row r="51" spans="3:24" ht="15.75" thickBot="1" x14ac:dyDescent="0.3">
      <c r="C51" s="57"/>
      <c r="D51" s="8">
        <v>6.0606060606060608E-2</v>
      </c>
      <c r="E51" s="34">
        <f t="shared" si="4"/>
        <v>3.8038074661494874E-6</v>
      </c>
      <c r="F51" s="35">
        <f t="shared" si="4"/>
        <v>4.788641973887037E-4</v>
      </c>
      <c r="G51" s="35">
        <f t="shared" si="4"/>
        <v>1.0233259707710743E-3</v>
      </c>
      <c r="H51" s="35">
        <f t="shared" si="4"/>
        <v>1.491416151959157E-3</v>
      </c>
      <c r="I51" s="35">
        <f t="shared" si="4"/>
        <v>1.924889656505236E-3</v>
      </c>
      <c r="J51" s="35">
        <f t="shared" si="4"/>
        <v>2.4297346802913031E-3</v>
      </c>
      <c r="K51" s="35">
        <f t="shared" si="4"/>
        <v>2.6070183063735823E-3</v>
      </c>
      <c r="L51" s="35">
        <f t="shared" si="4"/>
        <v>2.4464768266404084E-3</v>
      </c>
      <c r="M51" s="35">
        <f t="shared" si="4"/>
        <v>2.5487667115506921E-3</v>
      </c>
      <c r="N51" s="35">
        <f t="shared" si="4"/>
        <v>2.1066945061146512E-3</v>
      </c>
      <c r="O51" s="35">
        <f t="shared" si="4"/>
        <v>2.3361355704030577E-3</v>
      </c>
      <c r="P51" s="35">
        <f t="shared" si="4"/>
        <v>2.0389516028436199E-3</v>
      </c>
      <c r="Q51" s="35">
        <f t="shared" si="4"/>
        <v>1.6920859681849795E-3</v>
      </c>
      <c r="R51" s="35">
        <f t="shared" si="4"/>
        <v>1.6539385043393491E-3</v>
      </c>
      <c r="S51" s="36">
        <f t="shared" si="4"/>
        <v>2.130368427920931E-3</v>
      </c>
      <c r="U51" s="35">
        <v>8</v>
      </c>
      <c r="V51">
        <v>1.3926212476455828</v>
      </c>
      <c r="W51">
        <f t="shared" si="2"/>
        <v>1.2878961298226351E-2</v>
      </c>
      <c r="X51">
        <f>J56/W51</f>
        <v>0.81632918521484021</v>
      </c>
    </row>
    <row r="52" spans="3:24" ht="15.75" thickBot="1" x14ac:dyDescent="0.3">
      <c r="C52" s="57"/>
      <c r="D52" s="8">
        <v>7.575757575757576E-2</v>
      </c>
      <c r="E52" s="34">
        <f t="shared" si="4"/>
        <v>0</v>
      </c>
      <c r="F52" s="35">
        <f t="shared" si="4"/>
        <v>0</v>
      </c>
      <c r="G52" s="35">
        <f t="shared" si="4"/>
        <v>1.6252056204984629E-3</v>
      </c>
      <c r="H52" s="35">
        <f t="shared" si="4"/>
        <v>2.4145251845990416E-3</v>
      </c>
      <c r="I52" s="35">
        <f t="shared" si="4"/>
        <v>2.9841686576408022E-3</v>
      </c>
      <c r="J52" s="35">
        <f t="shared" si="4"/>
        <v>3.6325706808105437E-3</v>
      </c>
      <c r="K52" s="35">
        <f t="shared" si="4"/>
        <v>3.9829165897809085E-3</v>
      </c>
      <c r="L52" s="35">
        <f t="shared" si="4"/>
        <v>3.9407677376121532E-3</v>
      </c>
      <c r="M52" s="35">
        <f t="shared" si="4"/>
        <v>3.8457753670725668E-3</v>
      </c>
      <c r="N52" s="35">
        <f t="shared" si="4"/>
        <v>3.3167832627459407E-3</v>
      </c>
      <c r="O52" s="35">
        <f t="shared" si="4"/>
        <v>3.3450570547338379E-3</v>
      </c>
      <c r="P52" s="35">
        <f t="shared" si="4"/>
        <v>3.0727324634311553E-3</v>
      </c>
      <c r="Q52" s="35">
        <f t="shared" si="4"/>
        <v>2.4906570643480849E-3</v>
      </c>
      <c r="R52" s="35">
        <f t="shared" si="4"/>
        <v>2.7363683950587091E-3</v>
      </c>
      <c r="S52" s="36">
        <f t="shared" si="4"/>
        <v>3.1166742035606074E-3</v>
      </c>
      <c r="U52" s="35">
        <v>9</v>
      </c>
      <c r="V52">
        <v>1.5666989036012806</v>
      </c>
      <c r="W52">
        <f t="shared" si="2"/>
        <v>1.4488831460504645E-2</v>
      </c>
      <c r="X52">
        <f>K56/W52</f>
        <v>0.74019263622912501</v>
      </c>
    </row>
    <row r="53" spans="3:24" ht="15.75" thickBot="1" x14ac:dyDescent="0.3">
      <c r="C53" s="57"/>
      <c r="D53" s="8">
        <v>9.0909090909090912E-2</v>
      </c>
      <c r="E53" s="34">
        <f t="shared" si="4"/>
        <v>0</v>
      </c>
      <c r="F53" s="35">
        <f t="shared" si="4"/>
        <v>0</v>
      </c>
      <c r="G53" s="35">
        <f t="shared" si="4"/>
        <v>2.3550958081700159E-3</v>
      </c>
      <c r="H53" s="35">
        <f t="shared" si="4"/>
        <v>3.213939014832118E-3</v>
      </c>
      <c r="I53" s="35">
        <f t="shared" si="4"/>
        <v>4.4339794505719281E-3</v>
      </c>
      <c r="J53" s="35">
        <f t="shared" si="4"/>
        <v>5.1068661594331731E-3</v>
      </c>
      <c r="K53" s="35">
        <f t="shared" si="4"/>
        <v>5.2711455931671435E-3</v>
      </c>
      <c r="L53" s="35">
        <f t="shared" si="4"/>
        <v>5.5995861709515152E-3</v>
      </c>
      <c r="M53" s="35">
        <f t="shared" si="4"/>
        <v>5.0662844857207899E-3</v>
      </c>
      <c r="N53" s="35">
        <f t="shared" si="4"/>
        <v>4.8536424747103405E-3</v>
      </c>
      <c r="O53" s="35">
        <f t="shared" si="4"/>
        <v>4.5013048232301432E-3</v>
      </c>
      <c r="P53" s="35">
        <f t="shared" si="4"/>
        <v>3.4893998812586318E-3</v>
      </c>
      <c r="Q53" s="35">
        <f t="shared" si="4"/>
        <v>3.700754772631105E-3</v>
      </c>
      <c r="R53" s="35">
        <f t="shared" si="4"/>
        <v>3.5439020128142148E-3</v>
      </c>
      <c r="S53" s="36">
        <f t="shared" si="4"/>
        <v>3.899405991391906E-3</v>
      </c>
      <c r="U53" s="35">
        <v>10</v>
      </c>
      <c r="V53">
        <v>1.7407765595569784</v>
      </c>
      <c r="W53">
        <f t="shared" si="2"/>
        <v>1.609870162278294E-2</v>
      </c>
      <c r="X53">
        <f>L56/W53</f>
        <v>0.71764634390460058</v>
      </c>
    </row>
    <row r="54" spans="3:24" ht="15.75" thickBot="1" x14ac:dyDescent="0.3">
      <c r="C54" s="57"/>
      <c r="D54" s="8">
        <v>0.10606060606060606</v>
      </c>
      <c r="E54" s="34">
        <f t="shared" si="4"/>
        <v>0</v>
      </c>
      <c r="F54" s="35">
        <f t="shared" si="4"/>
        <v>0</v>
      </c>
      <c r="G54" s="35">
        <f t="shared" si="4"/>
        <v>1.0756669178376582E-3</v>
      </c>
      <c r="H54" s="35">
        <f t="shared" si="4"/>
        <v>4.1878646561297776E-3</v>
      </c>
      <c r="I54" s="35">
        <f t="shared" si="4"/>
        <v>5.9751885258732115E-3</v>
      </c>
      <c r="J54" s="35">
        <f t="shared" si="4"/>
        <v>6.6015490248699325E-3</v>
      </c>
      <c r="K54" s="35">
        <f t="shared" si="4"/>
        <v>6.9385403482671443E-3</v>
      </c>
      <c r="L54" s="35">
        <f t="shared" si="4"/>
        <v>7.9370075821851589E-3</v>
      </c>
      <c r="M54" s="35">
        <f t="shared" si="4"/>
        <v>6.8756486008298536E-3</v>
      </c>
      <c r="N54" s="35">
        <f t="shared" si="4"/>
        <v>6.2212982050858026E-3</v>
      </c>
      <c r="O54" s="35">
        <f t="shared" si="4"/>
        <v>5.9127878404736578E-3</v>
      </c>
      <c r="P54" s="35">
        <f t="shared" si="4"/>
        <v>5.514525658005906E-3</v>
      </c>
      <c r="Q54" s="35">
        <f t="shared" si="4"/>
        <v>4.7744913307136471E-3</v>
      </c>
      <c r="R54" s="35">
        <f t="shared" si="4"/>
        <v>4.4007221461854311E-3</v>
      </c>
      <c r="S54" s="36">
        <f t="shared" si="4"/>
        <v>5.3982238805240406E-3</v>
      </c>
      <c r="U54" s="35">
        <v>11</v>
      </c>
      <c r="V54">
        <v>1.9148542155126762</v>
      </c>
      <c r="W54">
        <f t="shared" si="2"/>
        <v>1.7708571785061231E-2</v>
      </c>
      <c r="X54">
        <f>M56/W54</f>
        <v>0.59237388035752259</v>
      </c>
    </row>
    <row r="55" spans="3:24" ht="15.75" thickBot="1" x14ac:dyDescent="0.3">
      <c r="C55" s="57"/>
      <c r="D55" s="8">
        <v>0.12121212121212122</v>
      </c>
      <c r="E55" s="34">
        <f t="shared" si="4"/>
        <v>0</v>
      </c>
      <c r="F55" s="35">
        <f t="shared" si="4"/>
        <v>0</v>
      </c>
      <c r="G55" s="35">
        <f t="shared" si="4"/>
        <v>7.180791226180589E-5</v>
      </c>
      <c r="H55" s="35">
        <f t="shared" si="4"/>
        <v>5.3920638653266956E-3</v>
      </c>
      <c r="I55" s="35">
        <f t="shared" si="4"/>
        <v>6.989104392465406E-3</v>
      </c>
      <c r="J55" s="35">
        <f t="shared" si="4"/>
        <v>8.6428069568413105E-3</v>
      </c>
      <c r="K55" s="35">
        <f t="shared" si="4"/>
        <v>9.1233699859071815E-3</v>
      </c>
      <c r="L55" s="35">
        <f t="shared" si="4"/>
        <v>9.1409919517405659E-3</v>
      </c>
      <c r="M55" s="35">
        <f t="shared" si="4"/>
        <v>8.8901538822036708E-3</v>
      </c>
      <c r="N55" s="35">
        <f t="shared" si="4"/>
        <v>7.4041733010554566E-3</v>
      </c>
      <c r="O55" s="35">
        <f t="shared" si="4"/>
        <v>7.8254508195236688E-3</v>
      </c>
      <c r="P55" s="35">
        <f t="shared" si="4"/>
        <v>7.2824052613852889E-3</v>
      </c>
      <c r="Q55" s="35">
        <f t="shared" si="4"/>
        <v>7.2740930133506736E-3</v>
      </c>
      <c r="R55" s="35">
        <f t="shared" si="4"/>
        <v>5.5195584044890177E-3</v>
      </c>
      <c r="S55" s="36">
        <f t="shared" si="4"/>
        <v>8.2323737250397967E-3</v>
      </c>
      <c r="U55" s="35">
        <v>12</v>
      </c>
      <c r="V55">
        <v>2.088931871468374</v>
      </c>
      <c r="W55">
        <f t="shared" si="2"/>
        <v>1.9318441947339525E-2</v>
      </c>
      <c r="X55">
        <f>N56/W55</f>
        <v>0.5501178689484757</v>
      </c>
    </row>
    <row r="56" spans="3:24" ht="15.75" thickBot="1" x14ac:dyDescent="0.3">
      <c r="C56" s="57"/>
      <c r="D56" s="8">
        <v>0.13636363636363635</v>
      </c>
      <c r="E56" s="34">
        <f t="shared" si="4"/>
        <v>0</v>
      </c>
      <c r="F56" s="35">
        <f t="shared" si="4"/>
        <v>0</v>
      </c>
      <c r="G56" s="35">
        <f t="shared" si="4"/>
        <v>1.0407714611846473E-4</v>
      </c>
      <c r="H56" s="35">
        <f t="shared" si="4"/>
        <v>7.7973937853883677E-3</v>
      </c>
      <c r="I56" s="35">
        <f t="shared" si="4"/>
        <v>9.005969073473662E-3</v>
      </c>
      <c r="J56" s="35">
        <f t="shared" si="4"/>
        <v>1.0513471982994578E-2</v>
      </c>
      <c r="K56" s="35">
        <f t="shared" si="4"/>
        <v>1.0724526354630417E-2</v>
      </c>
      <c r="L56" s="35">
        <f t="shared" si="4"/>
        <v>1.1553174361201237E-2</v>
      </c>
      <c r="M56" s="35">
        <f t="shared" si="4"/>
        <v>1.0490095383906462E-2</v>
      </c>
      <c r="N56" s="35">
        <f t="shared" si="4"/>
        <v>1.062742011547526E-2</v>
      </c>
      <c r="O56" s="35">
        <f t="shared" si="4"/>
        <v>9.9879652682092392E-3</v>
      </c>
      <c r="P56" s="35">
        <f t="shared" si="4"/>
        <v>8.9795489127974838E-3</v>
      </c>
      <c r="Q56" s="35">
        <f t="shared" si="4"/>
        <v>8.7591400651042314E-3</v>
      </c>
      <c r="R56" s="35">
        <f t="shared" si="4"/>
        <v>7.6145179345898763E-3</v>
      </c>
      <c r="S56" s="36">
        <f t="shared" si="4"/>
        <v>8.9837434010364911E-3</v>
      </c>
      <c r="U56" s="35">
        <v>13</v>
      </c>
      <c r="V56">
        <v>2.2630095274240718</v>
      </c>
      <c r="W56">
        <f t="shared" si="2"/>
        <v>2.0928312109617819E-2</v>
      </c>
      <c r="X56">
        <f>O56/W56</f>
        <v>0.47724657468287507</v>
      </c>
    </row>
    <row r="57" spans="3:24" ht="15.75" thickBot="1" x14ac:dyDescent="0.3">
      <c r="C57" s="57"/>
      <c r="D57" s="8">
        <v>0.15151515151515152</v>
      </c>
      <c r="E57" s="34">
        <f t="shared" si="4"/>
        <v>0</v>
      </c>
      <c r="F57" s="35">
        <f t="shared" si="4"/>
        <v>0</v>
      </c>
      <c r="G57" s="35">
        <f t="shared" si="4"/>
        <v>1.0614913379201637E-4</v>
      </c>
      <c r="H57" s="35">
        <f t="shared" si="4"/>
        <v>7.9764843663126337E-3</v>
      </c>
      <c r="I57" s="35">
        <f t="shared" si="4"/>
        <v>1.0678048100043016E-2</v>
      </c>
      <c r="J57" s="35">
        <f t="shared" si="4"/>
        <v>1.2561251832654656E-2</v>
      </c>
      <c r="K57" s="35">
        <f t="shared" si="4"/>
        <v>1.2542696337426615E-2</v>
      </c>
      <c r="L57" s="35">
        <f t="shared" si="4"/>
        <v>1.3406799278883545E-2</v>
      </c>
      <c r="M57" s="35">
        <f t="shared" si="4"/>
        <v>1.2800107476947809E-2</v>
      </c>
      <c r="N57" s="35">
        <f t="shared" si="4"/>
        <v>1.1718831070494175E-2</v>
      </c>
      <c r="O57" s="35">
        <f t="shared" si="4"/>
        <v>1.1494259704746662E-2</v>
      </c>
      <c r="P57" s="35">
        <f t="shared" si="4"/>
        <v>1.1596263776205293E-2</v>
      </c>
      <c r="Q57" s="35">
        <f t="shared" si="4"/>
        <v>9.3293858564266526E-3</v>
      </c>
      <c r="R57" s="35">
        <f t="shared" si="4"/>
        <v>9.2222090090757092E-3</v>
      </c>
      <c r="S57" s="36">
        <f t="shared" si="4"/>
        <v>9.0854917110171334E-3</v>
      </c>
      <c r="U57" s="35">
        <v>14</v>
      </c>
      <c r="V57">
        <v>2.4370871833797696</v>
      </c>
      <c r="W57">
        <f t="shared" si="2"/>
        <v>2.253818227189611E-2</v>
      </c>
      <c r="X57">
        <f>P56/W57</f>
        <v>0.39841495664867765</v>
      </c>
    </row>
    <row r="58" spans="3:24" ht="15.75" thickBot="1" x14ac:dyDescent="0.3">
      <c r="C58" s="57"/>
      <c r="D58" s="8">
        <v>0.16666666666666666</v>
      </c>
      <c r="E58" s="34">
        <f t="shared" si="4"/>
        <v>0</v>
      </c>
      <c r="F58" s="35">
        <f t="shared" si="4"/>
        <v>0</v>
      </c>
      <c r="G58" s="35">
        <f t="shared" si="4"/>
        <v>0</v>
      </c>
      <c r="H58" s="35">
        <f t="shared" si="4"/>
        <v>2.0248105507256537E-4</v>
      </c>
      <c r="I58" s="35">
        <f t="shared" si="4"/>
        <v>1.26554359969238E-2</v>
      </c>
      <c r="J58" s="35">
        <f t="shared" si="4"/>
        <v>1.4953145962873917E-2</v>
      </c>
      <c r="K58" s="35">
        <f t="shared" si="4"/>
        <v>1.4759585676332468E-2</v>
      </c>
      <c r="L58" s="35">
        <f t="shared" si="4"/>
        <v>1.3522377890786398E-2</v>
      </c>
      <c r="M58" s="35">
        <f t="shared" si="4"/>
        <v>1.5272592048881138E-2</v>
      </c>
      <c r="N58" s="35">
        <f t="shared" si="4"/>
        <v>1.3557436395381624E-2</v>
      </c>
      <c r="O58" s="35">
        <f t="shared" si="4"/>
        <v>1.2865953269455862E-2</v>
      </c>
      <c r="P58" s="35">
        <f t="shared" si="4"/>
        <v>1.2403210421368816E-2</v>
      </c>
      <c r="Q58" s="35">
        <f t="shared" si="4"/>
        <v>9.70385902442303E-3</v>
      </c>
      <c r="R58" s="35">
        <f t="shared" si="4"/>
        <v>1.0148391655277316E-2</v>
      </c>
      <c r="S58" s="36">
        <f t="shared" si="4"/>
        <v>1.0523580955412063E-2</v>
      </c>
      <c r="U58" s="35">
        <v>15</v>
      </c>
      <c r="V58">
        <v>2.6111648393354674</v>
      </c>
      <c r="W58">
        <f t="shared" si="2"/>
        <v>2.4148052434174404E-2</v>
      </c>
      <c r="X58">
        <f>Q56/W58</f>
        <v>0.36272656310404011</v>
      </c>
    </row>
    <row r="59" spans="3:24" ht="15.75" thickBot="1" x14ac:dyDescent="0.3">
      <c r="C59" s="57"/>
      <c r="D59" s="8">
        <v>0.18181818181818182</v>
      </c>
      <c r="E59" s="34">
        <f t="shared" si="4"/>
        <v>0</v>
      </c>
      <c r="F59" s="35">
        <f t="shared" si="4"/>
        <v>0</v>
      </c>
      <c r="G59" s="35">
        <f t="shared" si="4"/>
        <v>0</v>
      </c>
      <c r="H59" s="35">
        <f t="shared" si="4"/>
        <v>2.4636934105311823E-4</v>
      </c>
      <c r="I59" s="35">
        <f t="shared" si="4"/>
        <v>1.5381693501353941E-2</v>
      </c>
      <c r="J59" s="35">
        <f t="shared" si="4"/>
        <v>1.7349624617586112E-2</v>
      </c>
      <c r="K59" s="35">
        <f t="shared" si="4"/>
        <v>1.7748101000291679E-2</v>
      </c>
      <c r="L59" s="35">
        <f t="shared" si="4"/>
        <v>1.4990173830849652E-2</v>
      </c>
      <c r="M59" s="35">
        <f t="shared" si="4"/>
        <v>1.7294047648419283E-2</v>
      </c>
      <c r="N59" s="35">
        <f t="shared" si="4"/>
        <v>1.5669661743457772E-2</v>
      </c>
      <c r="O59" s="35">
        <f t="shared" si="4"/>
        <v>1.5318309413071522E-2</v>
      </c>
      <c r="P59" s="35">
        <f t="shared" si="4"/>
        <v>1.3954295086738917E-2</v>
      </c>
      <c r="Q59" s="35">
        <f t="shared" si="4"/>
        <v>1.5433235833205508E-2</v>
      </c>
      <c r="R59" s="35">
        <f t="shared" si="4"/>
        <v>1.364078906105797E-2</v>
      </c>
      <c r="S59" s="36">
        <f t="shared" si="4"/>
        <v>1.3970440030036922E-2</v>
      </c>
      <c r="U59" s="35">
        <v>16</v>
      </c>
      <c r="V59">
        <v>2.7852424952911656</v>
      </c>
      <c r="W59">
        <f t="shared" si="2"/>
        <v>2.5757922596452702E-2</v>
      </c>
      <c r="X59">
        <f>R56/W59</f>
        <v>0.2956184803365518</v>
      </c>
    </row>
    <row r="60" spans="3:24" ht="15.75" thickBot="1" x14ac:dyDescent="0.3">
      <c r="C60" s="57"/>
      <c r="D60" s="8">
        <v>0.19696969696969696</v>
      </c>
      <c r="E60" s="34">
        <f t="shared" si="4"/>
        <v>0</v>
      </c>
      <c r="F60" s="35">
        <f t="shared" si="4"/>
        <v>0</v>
      </c>
      <c r="G60" s="35">
        <f t="shared" si="4"/>
        <v>0</v>
      </c>
      <c r="H60" s="35">
        <f t="shared" si="4"/>
        <v>2.846975643233168E-4</v>
      </c>
      <c r="I60" s="35">
        <f t="shared" si="4"/>
        <v>1.7764098880739838E-2</v>
      </c>
      <c r="J60" s="35">
        <f t="shared" si="4"/>
        <v>1.9460372943126875E-2</v>
      </c>
      <c r="K60" s="35">
        <f t="shared" si="4"/>
        <v>1.9185710691915381E-2</v>
      </c>
      <c r="L60" s="35">
        <f t="shared" si="4"/>
        <v>1.9110810943086545E-2</v>
      </c>
      <c r="M60" s="35">
        <f t="shared" si="4"/>
        <v>2.0533554498802183E-2</v>
      </c>
      <c r="N60" s="35">
        <f t="shared" si="4"/>
        <v>1.909533737366826E-2</v>
      </c>
      <c r="O60" s="35">
        <f t="shared" si="4"/>
        <v>1.8515519709032129E-2</v>
      </c>
      <c r="P60" s="35">
        <f t="shared" si="4"/>
        <v>1.7364439601198576E-2</v>
      </c>
      <c r="Q60" s="35">
        <f t="shared" si="4"/>
        <v>1.5700423455222795E-2</v>
      </c>
      <c r="R60" s="35">
        <f t="shared" si="4"/>
        <v>1.4764803210483426E-2</v>
      </c>
      <c r="S60" s="36">
        <f t="shared" si="4"/>
        <v>1.6928187248194157E-2</v>
      </c>
      <c r="U60" s="35">
        <v>17</v>
      </c>
      <c r="V60">
        <v>2.9593201512468634</v>
      </c>
      <c r="W60">
        <f t="shared" si="2"/>
        <v>2.7367792758730997E-2</v>
      </c>
      <c r="X60">
        <f>S56/W60</f>
        <v>0.32825969855279824</v>
      </c>
    </row>
    <row r="61" spans="3:24" ht="15.75" thickBot="1" x14ac:dyDescent="0.3">
      <c r="C61" s="57"/>
      <c r="D61" s="8">
        <v>0.21212121212121213</v>
      </c>
      <c r="E61" s="34">
        <f t="shared" si="4"/>
        <v>0</v>
      </c>
      <c r="F61" s="35">
        <f t="shared" si="4"/>
        <v>0</v>
      </c>
      <c r="G61" s="35">
        <f t="shared" si="4"/>
        <v>0</v>
      </c>
      <c r="H61" s="35">
        <f t="shared" si="4"/>
        <v>2.9426828671037309E-4</v>
      </c>
      <c r="I61" s="35">
        <f t="shared" si="4"/>
        <v>1.8357650936743932E-2</v>
      </c>
      <c r="J61" s="35">
        <f t="shared" si="4"/>
        <v>1.9943135520903443E-2</v>
      </c>
      <c r="K61" s="35">
        <f t="shared" si="4"/>
        <v>2.0018924040868285E-2</v>
      </c>
      <c r="L61" s="35">
        <f t="shared" si="4"/>
        <v>1.9991813324201541E-2</v>
      </c>
      <c r="M61" s="35">
        <f t="shared" si="4"/>
        <v>2.0309923056486278E-2</v>
      </c>
      <c r="N61" s="35">
        <f t="shared" si="4"/>
        <v>2.1303332607177077E-2</v>
      </c>
      <c r="O61" s="35">
        <f t="shared" si="4"/>
        <v>1.8398106008524713E-2</v>
      </c>
      <c r="P61" s="35">
        <f t="shared" si="4"/>
        <v>1.8701931462263809E-2</v>
      </c>
      <c r="Q61" s="35">
        <f t="shared" si="4"/>
        <v>1.7113550379366082E-2</v>
      </c>
      <c r="R61" s="35">
        <f t="shared" si="4"/>
        <v>1.69953182421291E-2</v>
      </c>
      <c r="S61" s="36">
        <f t="shared" si="4"/>
        <v>1.8704591381634886E-2</v>
      </c>
    </row>
    <row r="62" spans="3:24" ht="15.75" thickBot="1" x14ac:dyDescent="0.3">
      <c r="C62" s="58"/>
      <c r="D62" s="8">
        <v>0.22727272727272727</v>
      </c>
      <c r="E62" s="37">
        <f t="shared" si="4"/>
        <v>0</v>
      </c>
      <c r="F62" s="38">
        <f t="shared" si="4"/>
        <v>0</v>
      </c>
      <c r="G62" s="38">
        <f t="shared" si="4"/>
        <v>0</v>
      </c>
      <c r="H62" s="38">
        <f t="shared" si="4"/>
        <v>2.9426828671037309E-4</v>
      </c>
      <c r="I62" s="38">
        <f t="shared" si="4"/>
        <v>1.8357650936743932E-2</v>
      </c>
      <c r="J62" s="38">
        <f t="shared" si="4"/>
        <v>1.9943135520903443E-2</v>
      </c>
      <c r="K62" s="38">
        <f t="shared" si="4"/>
        <v>2.0018924040868285E-2</v>
      </c>
      <c r="L62" s="38">
        <f t="shared" si="4"/>
        <v>1.9991813324201541E-2</v>
      </c>
      <c r="M62" s="38">
        <f t="shared" si="4"/>
        <v>2.0309923056486278E-2</v>
      </c>
      <c r="N62" s="38">
        <f t="shared" si="4"/>
        <v>2.1303332607177077E-2</v>
      </c>
      <c r="O62" s="38">
        <f t="shared" si="4"/>
        <v>1.7843474455433467E-2</v>
      </c>
      <c r="P62" s="38">
        <f t="shared" si="4"/>
        <v>2.0326643463109754E-2</v>
      </c>
      <c r="Q62" s="38">
        <f t="shared" si="4"/>
        <v>1.9844053524330829E-2</v>
      </c>
      <c r="R62" s="38">
        <f t="shared" si="4"/>
        <v>2.1179454535313509E-2</v>
      </c>
      <c r="S62" s="39">
        <f t="shared" si="4"/>
        <v>2.0240381510621294E-2</v>
      </c>
    </row>
    <row r="65" spans="5:6" x14ac:dyDescent="0.25">
      <c r="E65">
        <f>0.976*E47*D48^2</f>
        <v>1.1701087617958753E-4</v>
      </c>
    </row>
    <row r="67" spans="5:6" x14ac:dyDescent="0.25">
      <c r="F67">
        <f>E48/E65</f>
        <v>0.26918043715846979</v>
      </c>
    </row>
  </sheetData>
  <mergeCells count="7">
    <mergeCell ref="E46:S46"/>
    <mergeCell ref="C48:C62"/>
    <mergeCell ref="E1:L1"/>
    <mergeCell ref="E3:S3"/>
    <mergeCell ref="C5:C19"/>
    <mergeCell ref="E25:S25"/>
    <mergeCell ref="C27:C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F3 OF</vt:lpstr>
      <vt:lpstr>F3 OF FORMATTED</vt:lpstr>
      <vt:lpstr>F-2HB</vt:lpstr>
      <vt:lpstr>B-OF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AJP</dc:creator>
  <cp:lastModifiedBy>Kelley M Ruehl</cp:lastModifiedBy>
  <dcterms:created xsi:type="dcterms:W3CDTF">2012-12-06T17:57:24Z</dcterms:created>
  <dcterms:modified xsi:type="dcterms:W3CDTF">2014-04-25T19:19:57Z</dcterms:modified>
</cp:coreProperties>
</file>