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9875" windowHeight="7725" tabRatio="859"/>
  </bookViews>
  <sheets>
    <sheet name="Sheet1" sheetId="1" r:id="rId1"/>
    <sheet name="According to analyte RI" sheetId="14" r:id="rId2"/>
    <sheet name="d1=0.6,d2=1,p=2,tg=0.03" sheetId="2" r:id="rId3"/>
    <sheet name="d1=0.6,d2=1,p=2,tg=0.04" sheetId="3" r:id="rId4"/>
    <sheet name="d1=0.6,d2=1,p=2,tg=0.05" sheetId="4" r:id="rId5"/>
    <sheet name="d1=0.6,d2=1,p=2,tg=0.06" sheetId="5" r:id="rId6"/>
    <sheet name="d1=0.6,d2=1,p=2.5,tg=0.03" sheetId="6" r:id="rId7"/>
    <sheet name="d1=0.6,d2=1,p=2.5,tg=0.04" sheetId="7" r:id="rId8"/>
    <sheet name="d1=0.6,d2=1,p=2.5,tg=0.05" sheetId="8" r:id="rId9"/>
    <sheet name="d1=0.6,d2=1,p=2.5,tg=0.06" sheetId="9" r:id="rId10"/>
    <sheet name="d1=0.6,d2=1,p=3,tg=0.03" sheetId="10" r:id="rId11"/>
    <sheet name="d1=0.6,d2=1,p=3,tg=0.04" sheetId="11" r:id="rId12"/>
    <sheet name="d1=0.6,d2=1,p=3,tg=0.05" sheetId="12" r:id="rId13"/>
    <sheet name="d1=0.6,d2=1,p=3,tg=0.06" sheetId="13" r:id="rId14"/>
  </sheets>
  <calcPr calcId="125725"/>
</workbook>
</file>

<file path=xl/calcChain.xml><?xml version="1.0" encoding="utf-8"?>
<calcChain xmlns="http://schemas.openxmlformats.org/spreadsheetml/2006/main">
  <c r="L144" i="1"/>
  <c r="L2" i="14"/>
  <c r="K2"/>
  <c r="K4"/>
  <c r="L4" s="1"/>
  <c r="K6"/>
  <c r="L6" s="1"/>
  <c r="K8"/>
  <c r="L8" s="1"/>
  <c r="K10"/>
  <c r="L10" s="1"/>
  <c r="K12"/>
  <c r="L12" s="1"/>
  <c r="K14"/>
  <c r="L14" s="1"/>
  <c r="K16"/>
  <c r="L16" s="1"/>
  <c r="K18"/>
  <c r="L18" s="1"/>
  <c r="K20"/>
  <c r="L20" s="1"/>
  <c r="K22"/>
  <c r="L22" s="1"/>
  <c r="K24"/>
  <c r="L24" s="1"/>
  <c r="K28"/>
  <c r="L28" s="1"/>
  <c r="K30"/>
  <c r="L30" s="1"/>
  <c r="K32"/>
  <c r="L32" s="1"/>
  <c r="K34"/>
  <c r="L34" s="1"/>
  <c r="K36"/>
  <c r="L36" s="1"/>
  <c r="K38"/>
  <c r="L38" s="1"/>
  <c r="K40"/>
  <c r="L40" s="1"/>
  <c r="K42"/>
  <c r="L42" s="1"/>
  <c r="K44"/>
  <c r="L44"/>
  <c r="K46"/>
  <c r="L46" s="1"/>
  <c r="K48"/>
  <c r="L48" s="1"/>
  <c r="K50"/>
  <c r="L50" s="1"/>
  <c r="K54"/>
  <c r="L54" s="1"/>
  <c r="K56"/>
  <c r="L56" s="1"/>
  <c r="K58"/>
  <c r="L58"/>
  <c r="K60"/>
  <c r="L60" s="1"/>
  <c r="K62"/>
  <c r="L62" s="1"/>
  <c r="K64"/>
  <c r="L64" s="1"/>
  <c r="K66"/>
  <c r="L66" s="1"/>
  <c r="K68"/>
  <c r="L68" s="1"/>
  <c r="K70"/>
  <c r="K72"/>
  <c r="L72"/>
  <c r="K74"/>
  <c r="L74" s="1"/>
  <c r="K76"/>
  <c r="L76"/>
  <c r="K80"/>
  <c r="L80" s="1"/>
  <c r="K82"/>
  <c r="L82"/>
  <c r="K84"/>
  <c r="L84" s="1"/>
  <c r="K86"/>
  <c r="L86"/>
  <c r="K88"/>
  <c r="L88" s="1"/>
  <c r="K90"/>
  <c r="L90"/>
  <c r="K92"/>
  <c r="L92" s="1"/>
  <c r="K94"/>
  <c r="L94"/>
  <c r="K96"/>
  <c r="L96" s="1"/>
  <c r="H2"/>
  <c r="I2"/>
  <c r="I3"/>
  <c r="H3" s="1"/>
  <c r="I4"/>
  <c r="J4" s="1"/>
  <c r="H5"/>
  <c r="I5"/>
  <c r="H6"/>
  <c r="I6"/>
  <c r="J6"/>
  <c r="I7"/>
  <c r="H7" s="1"/>
  <c r="I8"/>
  <c r="H8" s="1"/>
  <c r="H9"/>
  <c r="I9"/>
  <c r="J8" s="1"/>
  <c r="H10"/>
  <c r="I10"/>
  <c r="I11"/>
  <c r="H11" s="1"/>
  <c r="I12"/>
  <c r="H12" s="1"/>
  <c r="H13"/>
  <c r="I13"/>
  <c r="J12" s="1"/>
  <c r="H14"/>
  <c r="I14"/>
  <c r="J14"/>
  <c r="I15"/>
  <c r="H15" s="1"/>
  <c r="I16"/>
  <c r="H16" s="1"/>
  <c r="H17"/>
  <c r="I17"/>
  <c r="J16" s="1"/>
  <c r="H18"/>
  <c r="I18"/>
  <c r="I19"/>
  <c r="H19" s="1"/>
  <c r="I20"/>
  <c r="H20" s="1"/>
  <c r="H21"/>
  <c r="I21"/>
  <c r="J20" s="1"/>
  <c r="H22"/>
  <c r="I22"/>
  <c r="J22"/>
  <c r="I23"/>
  <c r="H23" s="1"/>
  <c r="I24"/>
  <c r="H24" s="1"/>
  <c r="H25"/>
  <c r="I25"/>
  <c r="J24" s="1"/>
  <c r="H28"/>
  <c r="I28"/>
  <c r="I29"/>
  <c r="H29" s="1"/>
  <c r="I30"/>
  <c r="J30" s="1"/>
  <c r="H31"/>
  <c r="I31"/>
  <c r="H32"/>
  <c r="I32"/>
  <c r="J32"/>
  <c r="I33"/>
  <c r="H33" s="1"/>
  <c r="I34"/>
  <c r="H34" s="1"/>
  <c r="H35"/>
  <c r="I35"/>
  <c r="J34" s="1"/>
  <c r="H36"/>
  <c r="I36"/>
  <c r="I37"/>
  <c r="H37" s="1"/>
  <c r="I38"/>
  <c r="H38" s="1"/>
  <c r="H39"/>
  <c r="I39"/>
  <c r="J38" s="1"/>
  <c r="H40"/>
  <c r="I40"/>
  <c r="J40"/>
  <c r="I41"/>
  <c r="H41" s="1"/>
  <c r="I42"/>
  <c r="H42" s="1"/>
  <c r="H43"/>
  <c r="I43"/>
  <c r="J42" s="1"/>
  <c r="H44"/>
  <c r="I44"/>
  <c r="I45"/>
  <c r="H45" s="1"/>
  <c r="I46"/>
  <c r="H46" s="1"/>
  <c r="H47"/>
  <c r="I47"/>
  <c r="J46" s="1"/>
  <c r="H48"/>
  <c r="I48"/>
  <c r="J48"/>
  <c r="I49"/>
  <c r="H49" s="1"/>
  <c r="I50"/>
  <c r="H50" s="1"/>
  <c r="H51"/>
  <c r="I51"/>
  <c r="H54"/>
  <c r="I54"/>
  <c r="I55"/>
  <c r="H55" s="1"/>
  <c r="I56"/>
  <c r="H56" s="1"/>
  <c r="H57"/>
  <c r="I57"/>
  <c r="J56" s="1"/>
  <c r="H58"/>
  <c r="I58"/>
  <c r="J58"/>
  <c r="I59"/>
  <c r="H59" s="1"/>
  <c r="I60"/>
  <c r="H60" s="1"/>
  <c r="H61"/>
  <c r="I61"/>
  <c r="H62"/>
  <c r="I62"/>
  <c r="I63"/>
  <c r="H63" s="1"/>
  <c r="I64"/>
  <c r="H64" s="1"/>
  <c r="H65"/>
  <c r="I65"/>
  <c r="J64" s="1"/>
  <c r="H66"/>
  <c r="I66"/>
  <c r="J66"/>
  <c r="I67"/>
  <c r="H67" s="1"/>
  <c r="I68"/>
  <c r="H68" s="1"/>
  <c r="H69"/>
  <c r="I69"/>
  <c r="H70"/>
  <c r="I70"/>
  <c r="I71"/>
  <c r="H71" s="1"/>
  <c r="I72"/>
  <c r="H72" s="1"/>
  <c r="H73"/>
  <c r="I73"/>
  <c r="J72" s="1"/>
  <c r="H74"/>
  <c r="I74"/>
  <c r="J74"/>
  <c r="I75"/>
  <c r="H75" s="1"/>
  <c r="I76"/>
  <c r="H76" s="1"/>
  <c r="H77"/>
  <c r="I77"/>
  <c r="H80"/>
  <c r="I80"/>
  <c r="J80"/>
  <c r="F81"/>
  <c r="H81"/>
  <c r="I81"/>
  <c r="H82"/>
  <c r="I82"/>
  <c r="J82"/>
  <c r="I83"/>
  <c r="H83" s="1"/>
  <c r="I84"/>
  <c r="H84" s="1"/>
  <c r="H85"/>
  <c r="I85"/>
  <c r="J84" s="1"/>
  <c r="H86"/>
  <c r="I86"/>
  <c r="I87"/>
  <c r="H87" s="1"/>
  <c r="I88"/>
  <c r="J88" s="1"/>
  <c r="H89"/>
  <c r="I89"/>
  <c r="H90"/>
  <c r="I90"/>
  <c r="I91"/>
  <c r="H91" s="1"/>
  <c r="I92"/>
  <c r="H92" s="1"/>
  <c r="H93"/>
  <c r="I93"/>
  <c r="J92" s="1"/>
  <c r="H94"/>
  <c r="I94"/>
  <c r="I95"/>
  <c r="H95" s="1"/>
  <c r="I96"/>
  <c r="J96" s="1"/>
  <c r="H97"/>
  <c r="I97"/>
  <c r="J90" l="1"/>
  <c r="H96"/>
  <c r="H88"/>
  <c r="J76"/>
  <c r="J68"/>
  <c r="J60"/>
  <c r="J50"/>
  <c r="H30"/>
  <c r="H4"/>
  <c r="J94"/>
  <c r="J86"/>
  <c r="J70"/>
  <c r="J62"/>
  <c r="J54"/>
  <c r="J44"/>
  <c r="J36"/>
  <c r="J28"/>
  <c r="J18"/>
  <c r="J10"/>
  <c r="J2"/>
  <c r="I13" i="13" l="1"/>
  <c r="H13"/>
  <c r="I12"/>
  <c r="H12" s="1"/>
  <c r="J11"/>
  <c r="K11" s="1"/>
  <c r="L11" s="1"/>
  <c r="I11"/>
  <c r="H11"/>
  <c r="I10"/>
  <c r="J10" s="1"/>
  <c r="K10" s="1"/>
  <c r="L10" s="1"/>
  <c r="J9"/>
  <c r="K9" s="1"/>
  <c r="L9" s="1"/>
  <c r="I9"/>
  <c r="H9"/>
  <c r="I8"/>
  <c r="H8" s="1"/>
  <c r="J7"/>
  <c r="K7" s="1"/>
  <c r="L7" s="1"/>
  <c r="I7"/>
  <c r="H7"/>
  <c r="I6"/>
  <c r="J6" s="1"/>
  <c r="K6" s="1"/>
  <c r="L6" s="1"/>
  <c r="J5"/>
  <c r="K5" s="1"/>
  <c r="L5" s="1"/>
  <c r="I5"/>
  <c r="H5"/>
  <c r="I4"/>
  <c r="H4" s="1"/>
  <c r="J3"/>
  <c r="K3" s="1"/>
  <c r="L3" s="1"/>
  <c r="I3"/>
  <c r="H3"/>
  <c r="I2"/>
  <c r="J2" s="1"/>
  <c r="K2" s="1"/>
  <c r="L2" s="1"/>
  <c r="I13" i="12"/>
  <c r="H13" s="1"/>
  <c r="I12"/>
  <c r="H12"/>
  <c r="I11"/>
  <c r="H11" s="1"/>
  <c r="I10"/>
  <c r="H10" s="1"/>
  <c r="J9"/>
  <c r="K9" s="1"/>
  <c r="L9" s="1"/>
  <c r="I9"/>
  <c r="H9"/>
  <c r="I8"/>
  <c r="J8" s="1"/>
  <c r="K8" s="1"/>
  <c r="L8" s="1"/>
  <c r="H8"/>
  <c r="I7"/>
  <c r="H7" s="1"/>
  <c r="I6"/>
  <c r="H6" s="1"/>
  <c r="I5"/>
  <c r="H5"/>
  <c r="I4"/>
  <c r="J4" s="1"/>
  <c r="K4" s="1"/>
  <c r="L4" s="1"/>
  <c r="I3"/>
  <c r="H3" s="1"/>
  <c r="I2"/>
  <c r="H2" s="1"/>
  <c r="I13" i="11"/>
  <c r="H13"/>
  <c r="I12"/>
  <c r="H12" s="1"/>
  <c r="I11"/>
  <c r="H11"/>
  <c r="I10"/>
  <c r="J10" s="1"/>
  <c r="K10" s="1"/>
  <c r="L10" s="1"/>
  <c r="I9"/>
  <c r="H9"/>
  <c r="I8"/>
  <c r="H8" s="1"/>
  <c r="I7"/>
  <c r="H7"/>
  <c r="I6"/>
  <c r="J6" s="1"/>
  <c r="K6" s="1"/>
  <c r="L6" s="1"/>
  <c r="I5"/>
  <c r="H5"/>
  <c r="I4"/>
  <c r="H4" s="1"/>
  <c r="I3"/>
  <c r="H3"/>
  <c r="I2"/>
  <c r="J2" s="1"/>
  <c r="K2" s="1"/>
  <c r="L2" s="1"/>
  <c r="I13" i="10"/>
  <c r="J12" s="1"/>
  <c r="K12" s="1"/>
  <c r="H13"/>
  <c r="I12"/>
  <c r="H12"/>
  <c r="I11"/>
  <c r="H11"/>
  <c r="I10"/>
  <c r="H10"/>
  <c r="I9"/>
  <c r="H9"/>
  <c r="I8"/>
  <c r="H8"/>
  <c r="I7"/>
  <c r="H7"/>
  <c r="I6"/>
  <c r="H6"/>
  <c r="I5"/>
  <c r="J4" s="1"/>
  <c r="K4" s="1"/>
  <c r="H5"/>
  <c r="I4"/>
  <c r="H4"/>
  <c r="I3"/>
  <c r="J2" s="1"/>
  <c r="K2" s="1"/>
  <c r="H3"/>
  <c r="I2"/>
  <c r="H2"/>
  <c r="I13" i="9"/>
  <c r="J12" s="1"/>
  <c r="K12" s="1"/>
  <c r="H13"/>
  <c r="I12"/>
  <c r="H12"/>
  <c r="I11"/>
  <c r="H11"/>
  <c r="I10"/>
  <c r="H10"/>
  <c r="I9"/>
  <c r="J8" s="1"/>
  <c r="K8" s="1"/>
  <c r="H9"/>
  <c r="I8"/>
  <c r="H8"/>
  <c r="I7"/>
  <c r="J6" s="1"/>
  <c r="K6" s="1"/>
  <c r="H7"/>
  <c r="I6"/>
  <c r="H6"/>
  <c r="I5"/>
  <c r="J4" s="1"/>
  <c r="K4" s="1"/>
  <c r="H5"/>
  <c r="I4"/>
  <c r="H4"/>
  <c r="I3"/>
  <c r="J2" s="1"/>
  <c r="K2" s="1"/>
  <c r="H3"/>
  <c r="I2"/>
  <c r="H2"/>
  <c r="I13" i="8"/>
  <c r="H13"/>
  <c r="I12"/>
  <c r="J12" s="1"/>
  <c r="K12" s="1"/>
  <c r="L12" s="1"/>
  <c r="H12"/>
  <c r="I11"/>
  <c r="H11" s="1"/>
  <c r="J10"/>
  <c r="K10" s="1"/>
  <c r="L10" s="1"/>
  <c r="I10"/>
  <c r="H10" s="1"/>
  <c r="I9"/>
  <c r="J9" s="1"/>
  <c r="K9" s="1"/>
  <c r="L9" s="1"/>
  <c r="H9"/>
  <c r="I8"/>
  <c r="J8" s="1"/>
  <c r="K8" s="1"/>
  <c r="L8" s="1"/>
  <c r="H8"/>
  <c r="I7"/>
  <c r="H7" s="1"/>
  <c r="J6"/>
  <c r="K6" s="1"/>
  <c r="L6" s="1"/>
  <c r="I6"/>
  <c r="H6" s="1"/>
  <c r="J5"/>
  <c r="K5" s="1"/>
  <c r="L5" s="1"/>
  <c r="I5"/>
  <c r="H5"/>
  <c r="I4"/>
  <c r="J4" s="1"/>
  <c r="K4" s="1"/>
  <c r="L4" s="1"/>
  <c r="H4"/>
  <c r="I3"/>
  <c r="H3" s="1"/>
  <c r="I2"/>
  <c r="J2" s="1"/>
  <c r="K2" s="1"/>
  <c r="L2" s="1"/>
  <c r="I13" i="7"/>
  <c r="H13"/>
  <c r="I12"/>
  <c r="J12" s="1"/>
  <c r="K12" s="1"/>
  <c r="L12" s="1"/>
  <c r="H12"/>
  <c r="I11"/>
  <c r="H11" s="1"/>
  <c r="J10"/>
  <c r="K10" s="1"/>
  <c r="L10" s="1"/>
  <c r="I10"/>
  <c r="H10" s="1"/>
  <c r="I9"/>
  <c r="J9" s="1"/>
  <c r="K9" s="1"/>
  <c r="L9" s="1"/>
  <c r="I8"/>
  <c r="J8" s="1"/>
  <c r="K8" s="1"/>
  <c r="L8" s="1"/>
  <c r="I7"/>
  <c r="H7" s="1"/>
  <c r="I6"/>
  <c r="H6" s="1"/>
  <c r="I5"/>
  <c r="H5" s="1"/>
  <c r="I4"/>
  <c r="J4" s="1"/>
  <c r="K4" s="1"/>
  <c r="L4" s="1"/>
  <c r="I3"/>
  <c r="H3" s="1"/>
  <c r="I2"/>
  <c r="H2" s="1"/>
  <c r="I13" i="6"/>
  <c r="H13"/>
  <c r="I12"/>
  <c r="H12"/>
  <c r="I11"/>
  <c r="H11" s="1"/>
  <c r="J10"/>
  <c r="K10" s="1"/>
  <c r="L10" s="1"/>
  <c r="I10"/>
  <c r="H10" s="1"/>
  <c r="I9"/>
  <c r="J9" s="1"/>
  <c r="K9" s="1"/>
  <c r="L9" s="1"/>
  <c r="H9"/>
  <c r="I8"/>
  <c r="J8" s="1"/>
  <c r="K8" s="1"/>
  <c r="L8" s="1"/>
  <c r="H8"/>
  <c r="I7"/>
  <c r="H7" s="1"/>
  <c r="J6"/>
  <c r="K6" s="1"/>
  <c r="L6" s="1"/>
  <c r="I6"/>
  <c r="H6" s="1"/>
  <c r="J5"/>
  <c r="K5" s="1"/>
  <c r="L5" s="1"/>
  <c r="I5"/>
  <c r="H5"/>
  <c r="I4"/>
  <c r="J4" s="1"/>
  <c r="K4" s="1"/>
  <c r="L4" s="1"/>
  <c r="H4"/>
  <c r="I3"/>
  <c r="H3" s="1"/>
  <c r="I2"/>
  <c r="H2"/>
  <c r="I12" i="5"/>
  <c r="H12"/>
  <c r="I11"/>
  <c r="J11" s="1"/>
  <c r="K11" s="1"/>
  <c r="L11" s="1"/>
  <c r="H11"/>
  <c r="I10"/>
  <c r="H10" s="1"/>
  <c r="J9"/>
  <c r="K9" s="1"/>
  <c r="L9" s="1"/>
  <c r="I9"/>
  <c r="H9" s="1"/>
  <c r="I8"/>
  <c r="J8" s="1"/>
  <c r="K8" s="1"/>
  <c r="L8" s="1"/>
  <c r="I7"/>
  <c r="J7" s="1"/>
  <c r="K7" s="1"/>
  <c r="L7" s="1"/>
  <c r="I6"/>
  <c r="H6" s="1"/>
  <c r="I5"/>
  <c r="J4"/>
  <c r="K4" s="1"/>
  <c r="L4" s="1"/>
  <c r="I4"/>
  <c r="H4"/>
  <c r="I3"/>
  <c r="J3" s="1"/>
  <c r="K3" s="1"/>
  <c r="L3" s="1"/>
  <c r="H3"/>
  <c r="I2"/>
  <c r="H2"/>
  <c r="I12" i="4"/>
  <c r="H12"/>
  <c r="I11"/>
  <c r="J11" s="1"/>
  <c r="K11" s="1"/>
  <c r="L11" s="1"/>
  <c r="H11"/>
  <c r="I10"/>
  <c r="H10" s="1"/>
  <c r="J9"/>
  <c r="K9" s="1"/>
  <c r="L9" s="1"/>
  <c r="I9"/>
  <c r="H9" s="1"/>
  <c r="I8"/>
  <c r="H8" s="1"/>
  <c r="I7"/>
  <c r="H7" s="1"/>
  <c r="I6"/>
  <c r="H6" s="1"/>
  <c r="I5"/>
  <c r="J4"/>
  <c r="K4" s="1"/>
  <c r="L4" s="1"/>
  <c r="I4"/>
  <c r="H4" s="1"/>
  <c r="I3"/>
  <c r="H3" s="1"/>
  <c r="I2"/>
  <c r="H2" s="1"/>
  <c r="I190" i="1"/>
  <c r="H190" s="1"/>
  <c r="I189"/>
  <c r="H189" s="1"/>
  <c r="J188"/>
  <c r="K188" s="1"/>
  <c r="L188" s="1"/>
  <c r="I188"/>
  <c r="H188"/>
  <c r="I187"/>
  <c r="J186"/>
  <c r="K186" s="1"/>
  <c r="L186" s="1"/>
  <c r="I186"/>
  <c r="H186" s="1"/>
  <c r="I185"/>
  <c r="H185" s="1"/>
  <c r="I184"/>
  <c r="H184" s="1"/>
  <c r="I183"/>
  <c r="J182" s="1"/>
  <c r="K182" s="1"/>
  <c r="L182" s="1"/>
  <c r="I182"/>
  <c r="H182" s="1"/>
  <c r="I181"/>
  <c r="H181" s="1"/>
  <c r="I180"/>
  <c r="J179"/>
  <c r="K179" s="1"/>
  <c r="L179" s="1"/>
  <c r="I179"/>
  <c r="H179" s="1"/>
  <c r="I178"/>
  <c r="H178" s="1"/>
  <c r="J177"/>
  <c r="K177" s="1"/>
  <c r="L177" s="1"/>
  <c r="I177"/>
  <c r="H177" s="1"/>
  <c r="I176"/>
  <c r="J176" s="1"/>
  <c r="K176" s="1"/>
  <c r="L176" s="1"/>
  <c r="J175"/>
  <c r="K175" s="1"/>
  <c r="L175" s="1"/>
  <c r="I175"/>
  <c r="H175" s="1"/>
  <c r="I174"/>
  <c r="H174" s="1"/>
  <c r="J173"/>
  <c r="K173" s="1"/>
  <c r="L173" s="1"/>
  <c r="I173"/>
  <c r="H173" s="1"/>
  <c r="I172"/>
  <c r="H172"/>
  <c r="I171"/>
  <c r="H171" s="1"/>
  <c r="I170"/>
  <c r="H170"/>
  <c r="I169"/>
  <c r="I168"/>
  <c r="H168"/>
  <c r="I167"/>
  <c r="H167" s="1"/>
  <c r="I166"/>
  <c r="H166"/>
  <c r="I165"/>
  <c r="I164"/>
  <c r="H164"/>
  <c r="I163"/>
  <c r="H163" s="1"/>
  <c r="I162"/>
  <c r="J162" s="1"/>
  <c r="K162" s="1"/>
  <c r="L162" s="1"/>
  <c r="J161"/>
  <c r="K161" s="1"/>
  <c r="L161" s="1"/>
  <c r="I161"/>
  <c r="H161" s="1"/>
  <c r="I160"/>
  <c r="H160" s="1"/>
  <c r="J159"/>
  <c r="K159" s="1"/>
  <c r="L159" s="1"/>
  <c r="I159"/>
  <c r="H159" s="1"/>
  <c r="I158"/>
  <c r="J158" s="1"/>
  <c r="K158" s="1"/>
  <c r="L158" s="1"/>
  <c r="J157"/>
  <c r="K157" s="1"/>
  <c r="L157" s="1"/>
  <c r="I157"/>
  <c r="H157" s="1"/>
  <c r="I156"/>
  <c r="H156" s="1"/>
  <c r="J155"/>
  <c r="K155" s="1"/>
  <c r="L155" s="1"/>
  <c r="I155"/>
  <c r="H155" s="1"/>
  <c r="I154"/>
  <c r="H154"/>
  <c r="I153"/>
  <c r="H153" s="1"/>
  <c r="I152"/>
  <c r="H152"/>
  <c r="I151"/>
  <c r="I150"/>
  <c r="H150"/>
  <c r="I149"/>
  <c r="H149" s="1"/>
  <c r="I148"/>
  <c r="H148"/>
  <c r="I147"/>
  <c r="I146"/>
  <c r="H146"/>
  <c r="I145"/>
  <c r="H145" s="1"/>
  <c r="I144"/>
  <c r="J144" s="1"/>
  <c r="K144" s="1"/>
  <c r="J143"/>
  <c r="K143" s="1"/>
  <c r="L143" s="1"/>
  <c r="I143"/>
  <c r="H143" s="1"/>
  <c r="I142"/>
  <c r="H142" s="1"/>
  <c r="J141"/>
  <c r="K141" s="1"/>
  <c r="L141" s="1"/>
  <c r="I141"/>
  <c r="H141" s="1"/>
  <c r="I140"/>
  <c r="J140" s="1"/>
  <c r="K140" s="1"/>
  <c r="L140" s="1"/>
  <c r="J139"/>
  <c r="K139" s="1"/>
  <c r="L139" s="1"/>
  <c r="I139"/>
  <c r="H139" s="1"/>
  <c r="I138"/>
  <c r="H138" s="1"/>
  <c r="J137"/>
  <c r="K137" s="1"/>
  <c r="L137" s="1"/>
  <c r="I137"/>
  <c r="H137" s="1"/>
  <c r="I136"/>
  <c r="J136" s="1"/>
  <c r="K136" s="1"/>
  <c r="L136" s="1"/>
  <c r="J135"/>
  <c r="K135" s="1"/>
  <c r="L135" s="1"/>
  <c r="I135"/>
  <c r="H135" s="1"/>
  <c r="I134"/>
  <c r="H134" s="1"/>
  <c r="I133"/>
  <c r="H133" s="1"/>
  <c r="I132"/>
  <c r="H132"/>
  <c r="I131"/>
  <c r="H131" s="1"/>
  <c r="I130"/>
  <c r="H130"/>
  <c r="I129"/>
  <c r="J129" s="1"/>
  <c r="K129" s="1"/>
  <c r="L129" s="1"/>
  <c r="I128"/>
  <c r="H128"/>
  <c r="I127"/>
  <c r="H127" s="1"/>
  <c r="I126"/>
  <c r="H126"/>
  <c r="I125"/>
  <c r="J125" s="1"/>
  <c r="K125" s="1"/>
  <c r="L125" s="1"/>
  <c r="I124"/>
  <c r="H124"/>
  <c r="I123"/>
  <c r="H123" s="1"/>
  <c r="I122"/>
  <c r="H122" s="1"/>
  <c r="I121"/>
  <c r="H121" s="1"/>
  <c r="I120"/>
  <c r="H120" s="1"/>
  <c r="I119"/>
  <c r="H119" s="1"/>
  <c r="I118"/>
  <c r="H118" s="1"/>
  <c r="I117"/>
  <c r="I116"/>
  <c r="H116" s="1"/>
  <c r="I115"/>
  <c r="H115" s="1"/>
  <c r="I114"/>
  <c r="H114" s="1"/>
  <c r="I113"/>
  <c r="I112"/>
  <c r="H112" s="1"/>
  <c r="I111"/>
  <c r="H111" s="1"/>
  <c r="I110"/>
  <c r="H110" s="1"/>
  <c r="I109"/>
  <c r="H109"/>
  <c r="J108"/>
  <c r="K108" s="1"/>
  <c r="I108"/>
  <c r="H108" s="1"/>
  <c r="I107"/>
  <c r="J106" s="1"/>
  <c r="K106" s="1"/>
  <c r="I106"/>
  <c r="J105" s="1"/>
  <c r="K105" s="1"/>
  <c r="H106"/>
  <c r="I105"/>
  <c r="H105"/>
  <c r="J104"/>
  <c r="K104" s="1"/>
  <c r="I104"/>
  <c r="H104" s="1"/>
  <c r="I103"/>
  <c r="J102" s="1"/>
  <c r="K102" s="1"/>
  <c r="I102"/>
  <c r="J101" s="1"/>
  <c r="K101" s="1"/>
  <c r="H102"/>
  <c r="I101"/>
  <c r="H101"/>
  <c r="J100"/>
  <c r="K100" s="1"/>
  <c r="I100"/>
  <c r="H100" s="1"/>
  <c r="I99"/>
  <c r="J98" s="1"/>
  <c r="K98" s="1"/>
  <c r="I98"/>
  <c r="H98"/>
  <c r="I97"/>
  <c r="H97" s="1"/>
  <c r="I96"/>
  <c r="J95" s="1"/>
  <c r="K95" s="1"/>
  <c r="L95" s="1"/>
  <c r="I95"/>
  <c r="J94" s="1"/>
  <c r="K94" s="1"/>
  <c r="L94" s="1"/>
  <c r="H95"/>
  <c r="I94"/>
  <c r="H94"/>
  <c r="J93"/>
  <c r="K93" s="1"/>
  <c r="L93" s="1"/>
  <c r="I93"/>
  <c r="H93" s="1"/>
  <c r="I92"/>
  <c r="J91" s="1"/>
  <c r="K91" s="1"/>
  <c r="L91" s="1"/>
  <c r="I91"/>
  <c r="J90" s="1"/>
  <c r="K90" s="1"/>
  <c r="L90" s="1"/>
  <c r="H91"/>
  <c r="I90"/>
  <c r="H90"/>
  <c r="J89"/>
  <c r="K89" s="1"/>
  <c r="L89" s="1"/>
  <c r="I89"/>
  <c r="H89" s="1"/>
  <c r="I88"/>
  <c r="J87" s="1"/>
  <c r="K87" s="1"/>
  <c r="L87" s="1"/>
  <c r="I87"/>
  <c r="J86" s="1"/>
  <c r="K86" s="1"/>
  <c r="L86" s="1"/>
  <c r="H87"/>
  <c r="I86"/>
  <c r="H86"/>
  <c r="I85"/>
  <c r="H85" s="1"/>
  <c r="I84"/>
  <c r="H84" s="1"/>
  <c r="I83"/>
  <c r="H83" s="1"/>
  <c r="I82"/>
  <c r="I81"/>
  <c r="H81" s="1"/>
  <c r="I80"/>
  <c r="H80" s="1"/>
  <c r="I79"/>
  <c r="H79" s="1"/>
  <c r="I78"/>
  <c r="I77"/>
  <c r="H77" s="1"/>
  <c r="I76"/>
  <c r="H76" s="1"/>
  <c r="I75"/>
  <c r="H75" s="1"/>
  <c r="I74"/>
  <c r="I73"/>
  <c r="H73" s="1"/>
  <c r="J72"/>
  <c r="K72" s="1"/>
  <c r="L72" s="1"/>
  <c r="I72"/>
  <c r="H72"/>
  <c r="I71"/>
  <c r="J71" s="1"/>
  <c r="K71" s="1"/>
  <c r="L71" s="1"/>
  <c r="J70"/>
  <c r="K70" s="1"/>
  <c r="L70" s="1"/>
  <c r="I70"/>
  <c r="H70"/>
  <c r="I69"/>
  <c r="H69" s="1"/>
  <c r="J68"/>
  <c r="K68" s="1"/>
  <c r="L68" s="1"/>
  <c r="I68"/>
  <c r="H68"/>
  <c r="I67"/>
  <c r="J67" s="1"/>
  <c r="K67" s="1"/>
  <c r="L67" s="1"/>
  <c r="J66"/>
  <c r="K66" s="1"/>
  <c r="L66" s="1"/>
  <c r="I66"/>
  <c r="H66"/>
  <c r="I65"/>
  <c r="H65" s="1"/>
  <c r="J64"/>
  <c r="K64" s="1"/>
  <c r="L64" s="1"/>
  <c r="I64"/>
  <c r="H64"/>
  <c r="I63"/>
  <c r="J63" s="1"/>
  <c r="K63" s="1"/>
  <c r="L63" s="1"/>
  <c r="J62"/>
  <c r="K62" s="1"/>
  <c r="L62" s="1"/>
  <c r="I62"/>
  <c r="H62"/>
  <c r="I61"/>
  <c r="H61"/>
  <c r="I60"/>
  <c r="I59"/>
  <c r="J59" s="1"/>
  <c r="K59" s="1"/>
  <c r="L59" s="1"/>
  <c r="H59"/>
  <c r="I58"/>
  <c r="H58" s="1"/>
  <c r="I57"/>
  <c r="J57" s="1"/>
  <c r="K57" s="1"/>
  <c r="L57" s="1"/>
  <c r="H57"/>
  <c r="I56"/>
  <c r="I55"/>
  <c r="J55" s="1"/>
  <c r="K55" s="1"/>
  <c r="L55" s="1"/>
  <c r="H55"/>
  <c r="I54"/>
  <c r="H54" s="1"/>
  <c r="I53"/>
  <c r="J53" s="1"/>
  <c r="K53" s="1"/>
  <c r="L53" s="1"/>
  <c r="H53"/>
  <c r="I52"/>
  <c r="I51"/>
  <c r="J51" s="1"/>
  <c r="K51" s="1"/>
  <c r="L51" s="1"/>
  <c r="H51"/>
  <c r="I50"/>
  <c r="H50"/>
  <c r="I48"/>
  <c r="H48" s="1"/>
  <c r="I47"/>
  <c r="I46"/>
  <c r="H46" s="1"/>
  <c r="I45"/>
  <c r="H45" s="1"/>
  <c r="I44"/>
  <c r="H44" s="1"/>
  <c r="I43"/>
  <c r="I42"/>
  <c r="H42" s="1"/>
  <c r="I41"/>
  <c r="H41" s="1"/>
  <c r="I40"/>
  <c r="H40" s="1"/>
  <c r="I39"/>
  <c r="I38"/>
  <c r="H38" s="1"/>
  <c r="I36"/>
  <c r="H36"/>
  <c r="I35"/>
  <c r="J35" s="1"/>
  <c r="K35" s="1"/>
  <c r="L35" s="1"/>
  <c r="I34"/>
  <c r="H34"/>
  <c r="I33"/>
  <c r="H33" s="1"/>
  <c r="I32"/>
  <c r="H32"/>
  <c r="I31"/>
  <c r="J31" s="1"/>
  <c r="K31" s="1"/>
  <c r="L31" s="1"/>
  <c r="I30"/>
  <c r="H30"/>
  <c r="I29"/>
  <c r="H29" s="1"/>
  <c r="I28"/>
  <c r="H28"/>
  <c r="I27"/>
  <c r="J27" s="1"/>
  <c r="K27" s="1"/>
  <c r="L27" s="1"/>
  <c r="I26"/>
  <c r="H26"/>
  <c r="I24"/>
  <c r="H24" s="1"/>
  <c r="I23"/>
  <c r="I22"/>
  <c r="H22" s="1"/>
  <c r="I21"/>
  <c r="H21" s="1"/>
  <c r="I20"/>
  <c r="H20" s="1"/>
  <c r="I19"/>
  <c r="I18"/>
  <c r="H18" s="1"/>
  <c r="I17"/>
  <c r="H17" s="1"/>
  <c r="I16"/>
  <c r="H16" s="1"/>
  <c r="I15"/>
  <c r="I14"/>
  <c r="H14" s="1"/>
  <c r="F13"/>
  <c r="I13" s="1"/>
  <c r="I12"/>
  <c r="H12"/>
  <c r="I11"/>
  <c r="H11" s="1"/>
  <c r="I10"/>
  <c r="J10" s="1"/>
  <c r="K10" s="1"/>
  <c r="L10" s="1"/>
  <c r="H10"/>
  <c r="I9"/>
  <c r="I8"/>
  <c r="J8" s="1"/>
  <c r="K8" s="1"/>
  <c r="L8" s="1"/>
  <c r="H8"/>
  <c r="I7"/>
  <c r="H7" s="1"/>
  <c r="I6"/>
  <c r="J6" s="1"/>
  <c r="K6" s="1"/>
  <c r="L6" s="1"/>
  <c r="H6"/>
  <c r="I5"/>
  <c r="I4"/>
  <c r="J4" s="1"/>
  <c r="K4" s="1"/>
  <c r="L4" s="1"/>
  <c r="H4"/>
  <c r="I3"/>
  <c r="H3" s="1"/>
  <c r="I2"/>
  <c r="H2" s="1"/>
  <c r="J14" l="1"/>
  <c r="K14" s="1"/>
  <c r="L14" s="1"/>
  <c r="J16"/>
  <c r="K16" s="1"/>
  <c r="L16" s="1"/>
  <c r="J18"/>
  <c r="K18" s="1"/>
  <c r="L18" s="1"/>
  <c r="J20"/>
  <c r="K20" s="1"/>
  <c r="L20" s="1"/>
  <c r="J22"/>
  <c r="K22" s="1"/>
  <c r="L22" s="1"/>
  <c r="J38"/>
  <c r="K38" s="1"/>
  <c r="L38" s="1"/>
  <c r="J40"/>
  <c r="K40" s="1"/>
  <c r="L40" s="1"/>
  <c r="J42"/>
  <c r="K42" s="1"/>
  <c r="L42" s="1"/>
  <c r="J44"/>
  <c r="K44" s="1"/>
  <c r="L44" s="1"/>
  <c r="J46"/>
  <c r="K46" s="1"/>
  <c r="L46" s="1"/>
  <c r="J75"/>
  <c r="K75" s="1"/>
  <c r="L75" s="1"/>
  <c r="J77"/>
  <c r="K77" s="1"/>
  <c r="L77" s="1"/>
  <c r="J79"/>
  <c r="K79" s="1"/>
  <c r="L79" s="1"/>
  <c r="J81"/>
  <c r="K81" s="1"/>
  <c r="L81" s="1"/>
  <c r="J83"/>
  <c r="K83" s="1"/>
  <c r="L83" s="1"/>
  <c r="J88"/>
  <c r="K88" s="1"/>
  <c r="L88" s="1"/>
  <c r="J92"/>
  <c r="K92" s="1"/>
  <c r="L92" s="1"/>
  <c r="J96"/>
  <c r="K96" s="1"/>
  <c r="L96" s="1"/>
  <c r="J99"/>
  <c r="K99" s="1"/>
  <c r="J103"/>
  <c r="K103" s="1"/>
  <c r="J107"/>
  <c r="K107" s="1"/>
  <c r="J110"/>
  <c r="K110" s="1"/>
  <c r="L110" s="1"/>
  <c r="J112"/>
  <c r="K112" s="1"/>
  <c r="L112" s="1"/>
  <c r="J114"/>
  <c r="K114" s="1"/>
  <c r="L114" s="1"/>
  <c r="J116"/>
  <c r="K116" s="1"/>
  <c r="L116" s="1"/>
  <c r="J118"/>
  <c r="K118" s="1"/>
  <c r="L118" s="1"/>
  <c r="J120"/>
  <c r="K120" s="1"/>
  <c r="L120" s="1"/>
  <c r="J180"/>
  <c r="K180" s="1"/>
  <c r="L180" s="1"/>
  <c r="J184"/>
  <c r="K184" s="1"/>
  <c r="L184" s="1"/>
  <c r="J185"/>
  <c r="K185" s="1"/>
  <c r="L185" s="1"/>
  <c r="J187"/>
  <c r="K187" s="1"/>
  <c r="L187" s="1"/>
  <c r="J5"/>
  <c r="K5" s="1"/>
  <c r="L5" s="1"/>
  <c r="J9"/>
  <c r="K9" s="1"/>
  <c r="L9" s="1"/>
  <c r="J26"/>
  <c r="K26" s="1"/>
  <c r="L26" s="1"/>
  <c r="J28"/>
  <c r="K28" s="1"/>
  <c r="L28" s="1"/>
  <c r="J30"/>
  <c r="K30" s="1"/>
  <c r="L30" s="1"/>
  <c r="J32"/>
  <c r="K32" s="1"/>
  <c r="L32" s="1"/>
  <c r="J34"/>
  <c r="K34" s="1"/>
  <c r="L34" s="1"/>
  <c r="J50"/>
  <c r="K50" s="1"/>
  <c r="J52"/>
  <c r="K52" s="1"/>
  <c r="L52" s="1"/>
  <c r="J56"/>
  <c r="K56" s="1"/>
  <c r="L56" s="1"/>
  <c r="J60"/>
  <c r="K60" s="1"/>
  <c r="L60" s="1"/>
  <c r="H88"/>
  <c r="H92"/>
  <c r="H96"/>
  <c r="H99"/>
  <c r="H103"/>
  <c r="H107"/>
  <c r="J124"/>
  <c r="K124" s="1"/>
  <c r="L124" s="1"/>
  <c r="J126"/>
  <c r="K126" s="1"/>
  <c r="L126" s="1"/>
  <c r="J128"/>
  <c r="K128" s="1"/>
  <c r="L128" s="1"/>
  <c r="J130"/>
  <c r="K130" s="1"/>
  <c r="L130" s="1"/>
  <c r="J132"/>
  <c r="K132" s="1"/>
  <c r="L132" s="1"/>
  <c r="J147"/>
  <c r="K147" s="1"/>
  <c r="L147" s="1"/>
  <c r="J151"/>
  <c r="K151" s="1"/>
  <c r="L151" s="1"/>
  <c r="J165"/>
  <c r="K165" s="1"/>
  <c r="L165" s="1"/>
  <c r="J169"/>
  <c r="K169" s="1"/>
  <c r="L169" s="1"/>
  <c r="J15"/>
  <c r="K15" s="1"/>
  <c r="L15" s="1"/>
  <c r="J19"/>
  <c r="K19" s="1"/>
  <c r="L19" s="1"/>
  <c r="J23"/>
  <c r="K23" s="1"/>
  <c r="L23" s="1"/>
  <c r="J39"/>
  <c r="K39" s="1"/>
  <c r="L39" s="1"/>
  <c r="J43"/>
  <c r="K43" s="1"/>
  <c r="L43" s="1"/>
  <c r="J47"/>
  <c r="K47" s="1"/>
  <c r="L47" s="1"/>
  <c r="J74"/>
  <c r="K74" s="1"/>
  <c r="L74" s="1"/>
  <c r="J78"/>
  <c r="K78" s="1"/>
  <c r="L78" s="1"/>
  <c r="J82"/>
  <c r="K82" s="1"/>
  <c r="L82" s="1"/>
  <c r="J113"/>
  <c r="K113" s="1"/>
  <c r="L113" s="1"/>
  <c r="J117"/>
  <c r="K117" s="1"/>
  <c r="L117" s="1"/>
  <c r="J146"/>
  <c r="K146" s="1"/>
  <c r="L146" s="1"/>
  <c r="J148"/>
  <c r="K148" s="1"/>
  <c r="L148" s="1"/>
  <c r="J150"/>
  <c r="K150" s="1"/>
  <c r="L150" s="1"/>
  <c r="J152"/>
  <c r="K152" s="1"/>
  <c r="L152" s="1"/>
  <c r="J164"/>
  <c r="K164" s="1"/>
  <c r="L164" s="1"/>
  <c r="J166"/>
  <c r="K166" s="1"/>
  <c r="L166" s="1"/>
  <c r="J168"/>
  <c r="K168" s="1"/>
  <c r="L168" s="1"/>
  <c r="J170"/>
  <c r="K170" s="1"/>
  <c r="L170" s="1"/>
  <c r="J183"/>
  <c r="K183" s="1"/>
  <c r="L183" s="1"/>
  <c r="J2" i="7"/>
  <c r="K2" s="1"/>
  <c r="L2" s="1"/>
  <c r="J6"/>
  <c r="K6" s="1"/>
  <c r="L6" s="1"/>
  <c r="H9"/>
  <c r="H4"/>
  <c r="J5"/>
  <c r="K5" s="1"/>
  <c r="L5" s="1"/>
  <c r="H8"/>
  <c r="J12" i="6"/>
  <c r="K12" s="1"/>
  <c r="L12" s="1"/>
  <c r="J5" i="5"/>
  <c r="K5" s="1"/>
  <c r="L5" s="1"/>
  <c r="H8"/>
  <c r="J2"/>
  <c r="K2" s="1"/>
  <c r="L2" s="1"/>
  <c r="H7"/>
  <c r="J3" i="9"/>
  <c r="K3" s="1"/>
  <c r="J5"/>
  <c r="K5" s="1"/>
  <c r="J7"/>
  <c r="K7" s="1"/>
  <c r="J9"/>
  <c r="K9" s="1"/>
  <c r="J11"/>
  <c r="K11" s="1"/>
  <c r="J10"/>
  <c r="K10" s="1"/>
  <c r="J3" i="10"/>
  <c r="K3" s="1"/>
  <c r="J5"/>
  <c r="K5" s="1"/>
  <c r="J7"/>
  <c r="K7" s="1"/>
  <c r="J9"/>
  <c r="K9" s="1"/>
  <c r="J11"/>
  <c r="K11" s="1"/>
  <c r="J6"/>
  <c r="K6" s="1"/>
  <c r="J8"/>
  <c r="K8" s="1"/>
  <c r="J10"/>
  <c r="K10" s="1"/>
  <c r="J3" i="11"/>
  <c r="K3" s="1"/>
  <c r="L3" s="1"/>
  <c r="J5"/>
  <c r="K5" s="1"/>
  <c r="L5" s="1"/>
  <c r="J7"/>
  <c r="K7" s="1"/>
  <c r="L7" s="1"/>
  <c r="J9"/>
  <c r="K9" s="1"/>
  <c r="L9" s="1"/>
  <c r="J11"/>
  <c r="K11" s="1"/>
  <c r="L11" s="1"/>
  <c r="H4" i="12"/>
  <c r="J5"/>
  <c r="K5" s="1"/>
  <c r="L5" s="1"/>
  <c r="J10"/>
  <c r="K10" s="1"/>
  <c r="L10" s="1"/>
  <c r="J6"/>
  <c r="K6" s="1"/>
  <c r="L6" s="1"/>
  <c r="J12"/>
  <c r="K12" s="1"/>
  <c r="L12" s="1"/>
  <c r="H2" i="13"/>
  <c r="J4"/>
  <c r="K4" s="1"/>
  <c r="L4" s="1"/>
  <c r="H6"/>
  <c r="J8"/>
  <c r="K8" s="1"/>
  <c r="L8" s="1"/>
  <c r="H10"/>
  <c r="J12"/>
  <c r="K12" s="1"/>
  <c r="L12" s="1"/>
  <c r="J2" i="12"/>
  <c r="K2" s="1"/>
  <c r="J3"/>
  <c r="K3" s="1"/>
  <c r="L3" s="1"/>
  <c r="J7"/>
  <c r="K7" s="1"/>
  <c r="L7" s="1"/>
  <c r="J11"/>
  <c r="K11" s="1"/>
  <c r="L11" s="1"/>
  <c r="H2" i="11"/>
  <c r="J4"/>
  <c r="K4" s="1"/>
  <c r="L4" s="1"/>
  <c r="H6"/>
  <c r="J8"/>
  <c r="K8" s="1"/>
  <c r="L8" s="1"/>
  <c r="H10"/>
  <c r="J12"/>
  <c r="K12" s="1"/>
  <c r="L12" s="1"/>
  <c r="H2" i="8"/>
  <c r="J3"/>
  <c r="K3" s="1"/>
  <c r="L3" s="1"/>
  <c r="J7"/>
  <c r="K7" s="1"/>
  <c r="L7" s="1"/>
  <c r="J11"/>
  <c r="K11" s="1"/>
  <c r="L11" s="1"/>
  <c r="J3" i="7"/>
  <c r="K3" s="1"/>
  <c r="L3" s="1"/>
  <c r="J7"/>
  <c r="K7" s="1"/>
  <c r="L7" s="1"/>
  <c r="J11"/>
  <c r="K11" s="1"/>
  <c r="L11" s="1"/>
  <c r="J2" i="6"/>
  <c r="K2" s="1"/>
  <c r="J3"/>
  <c r="K3" s="1"/>
  <c r="L3" s="1"/>
  <c r="J7"/>
  <c r="K7" s="1"/>
  <c r="L7" s="1"/>
  <c r="J11"/>
  <c r="K11" s="1"/>
  <c r="L11" s="1"/>
  <c r="H5" i="5"/>
  <c r="J6"/>
  <c r="K6" s="1"/>
  <c r="L6" s="1"/>
  <c r="J10"/>
  <c r="K10" s="1"/>
  <c r="L10" s="1"/>
  <c r="J3" i="4"/>
  <c r="K3" s="1"/>
  <c r="L3" s="1"/>
  <c r="J5"/>
  <c r="K5" s="1"/>
  <c r="L5" s="1"/>
  <c r="J7"/>
  <c r="K7" s="1"/>
  <c r="L7" s="1"/>
  <c r="J8"/>
  <c r="K8" s="1"/>
  <c r="L8" s="1"/>
  <c r="H5"/>
  <c r="J2"/>
  <c r="K2" s="1"/>
  <c r="L2" s="1"/>
  <c r="J6"/>
  <c r="K6" s="1"/>
  <c r="L6" s="1"/>
  <c r="J10"/>
  <c r="K10" s="1"/>
  <c r="L10" s="1"/>
  <c r="H13" i="1"/>
  <c r="J12"/>
  <c r="K12" s="1"/>
  <c r="L12" s="1"/>
  <c r="J2"/>
  <c r="K2" s="1"/>
  <c r="J3"/>
  <c r="K3" s="1"/>
  <c r="L3" s="1"/>
  <c r="H5"/>
  <c r="J7"/>
  <c r="K7" s="1"/>
  <c r="L7" s="1"/>
  <c r="H9"/>
  <c r="J11"/>
  <c r="K11" s="1"/>
  <c r="L11" s="1"/>
  <c r="H15"/>
  <c r="J17"/>
  <c r="K17" s="1"/>
  <c r="L17" s="1"/>
  <c r="H19"/>
  <c r="J21"/>
  <c r="K21" s="1"/>
  <c r="L21" s="1"/>
  <c r="H23"/>
  <c r="H27"/>
  <c r="J29"/>
  <c r="K29" s="1"/>
  <c r="L29" s="1"/>
  <c r="H31"/>
  <c r="J33"/>
  <c r="K33" s="1"/>
  <c r="L33" s="1"/>
  <c r="H35"/>
  <c r="H39"/>
  <c r="J41"/>
  <c r="K41" s="1"/>
  <c r="L41" s="1"/>
  <c r="H43"/>
  <c r="J45"/>
  <c r="K45" s="1"/>
  <c r="L45" s="1"/>
  <c r="H47"/>
  <c r="H52"/>
  <c r="J54"/>
  <c r="K54" s="1"/>
  <c r="L54" s="1"/>
  <c r="H56"/>
  <c r="J58"/>
  <c r="K58" s="1"/>
  <c r="L58" s="1"/>
  <c r="H60"/>
  <c r="H63"/>
  <c r="J65"/>
  <c r="K65" s="1"/>
  <c r="L65" s="1"/>
  <c r="H67"/>
  <c r="J69"/>
  <c r="K69" s="1"/>
  <c r="L69" s="1"/>
  <c r="H71"/>
  <c r="H74"/>
  <c r="J76"/>
  <c r="K76" s="1"/>
  <c r="L76" s="1"/>
  <c r="H78"/>
  <c r="J80"/>
  <c r="K80" s="1"/>
  <c r="L80" s="1"/>
  <c r="H82"/>
  <c r="J84"/>
  <c r="K84" s="1"/>
  <c r="L84" s="1"/>
  <c r="J111"/>
  <c r="K111" s="1"/>
  <c r="L111" s="1"/>
  <c r="H113"/>
  <c r="J115"/>
  <c r="K115" s="1"/>
  <c r="L115" s="1"/>
  <c r="H117"/>
  <c r="J119"/>
  <c r="K119" s="1"/>
  <c r="L119" s="1"/>
  <c r="J122"/>
  <c r="K122" s="1"/>
  <c r="J123"/>
  <c r="K123" s="1"/>
  <c r="L123" s="1"/>
  <c r="H125"/>
  <c r="J127"/>
  <c r="K127" s="1"/>
  <c r="L127" s="1"/>
  <c r="H129"/>
  <c r="J131"/>
  <c r="K131" s="1"/>
  <c r="L131" s="1"/>
  <c r="J134"/>
  <c r="K134" s="1"/>
  <c r="L134" s="1"/>
  <c r="H136"/>
  <c r="J138"/>
  <c r="K138" s="1"/>
  <c r="L138" s="1"/>
  <c r="H140"/>
  <c r="J142"/>
  <c r="K142" s="1"/>
  <c r="L142" s="1"/>
  <c r="H144"/>
  <c r="H147"/>
  <c r="J149"/>
  <c r="K149" s="1"/>
  <c r="L149" s="1"/>
  <c r="H151"/>
  <c r="J153"/>
  <c r="K153" s="1"/>
  <c r="L153" s="1"/>
  <c r="J156"/>
  <c r="K156" s="1"/>
  <c r="L156" s="1"/>
  <c r="H158"/>
  <c r="J160"/>
  <c r="K160" s="1"/>
  <c r="L160" s="1"/>
  <c r="H162"/>
  <c r="H165"/>
  <c r="J167"/>
  <c r="K167" s="1"/>
  <c r="L167" s="1"/>
  <c r="H169"/>
  <c r="J171"/>
  <c r="K171" s="1"/>
  <c r="L171" s="1"/>
  <c r="J174"/>
  <c r="K174" s="1"/>
  <c r="L174" s="1"/>
  <c r="H176"/>
  <c r="J178"/>
  <c r="K178" s="1"/>
  <c r="L178" s="1"/>
  <c r="H180"/>
  <c r="H183"/>
  <c r="H187"/>
  <c r="J189"/>
  <c r="K189" s="1"/>
  <c r="L189" s="1"/>
</calcChain>
</file>

<file path=xl/sharedStrings.xml><?xml version="1.0" encoding="utf-8"?>
<sst xmlns="http://schemas.openxmlformats.org/spreadsheetml/2006/main" count="621" uniqueCount="194">
  <si>
    <t>d1(um)</t>
  </si>
  <si>
    <t>d2(um)</t>
  </si>
  <si>
    <t>pitch(um)</t>
  </si>
  <si>
    <t>tg(um)</t>
  </si>
  <si>
    <t>na</t>
  </si>
  <si>
    <t>peak wl(um)</t>
  </si>
  <si>
    <t>Neff</t>
  </si>
  <si>
    <t>confinement loss(dB/cm)</t>
  </si>
  <si>
    <t>peak wl(nm)</t>
  </si>
  <si>
    <t>Δλpeak</t>
  </si>
  <si>
    <t>WS</t>
  </si>
  <si>
    <t>Resution</t>
  </si>
  <si>
    <t>1.457826035960522-5.823621446632485E-5i</t>
  </si>
  <si>
    <t>1.457805786353769-7.238393237956521E-5i</t>
  </si>
  <si>
    <t>1.4573194752380616-9.641057094484527E-5i</t>
  </si>
  <si>
    <t>1.4568388574621627-1.268071607758486E-4i</t>
  </si>
  <si>
    <t>1.456014953525933-1.8388928548121483E-4i</t>
  </si>
  <si>
    <t>1.4554662031229906-2.3743807278136579E-4i</t>
  </si>
  <si>
    <t>1.4545499648154887-3.9824526815451566E-4i</t>
  </si>
  <si>
    <t>1.45368836794331-4.5810666637441616E-4i</t>
  </si>
  <si>
    <t>1.4505954964403636-4.4117881105984843E-4i</t>
  </si>
  <si>
    <t>1.448956752520532-3.7988380819340014E-4i</t>
  </si>
  <si>
    <t>1.4403240690252512-0.0013996968396834057i</t>
  </si>
  <si>
    <t>1.4206648466394767-0.0015845690538918978i</t>
  </si>
  <si>
    <t>1.4568498729681723-5.262469593927273E-5i</t>
  </si>
  <si>
    <t>1.4563989194638534-6.549764265433951E-5i</t>
  </si>
  <si>
    <t>1.4559550922039206-8.154545390334782E-5i</t>
  </si>
  <si>
    <t>1.4551579337175218-1.0264299622961785E-4i</t>
  </si>
  <si>
    <t>1.4547079817207018-1.308887694500074E-4i</t>
  </si>
  <si>
    <t>1.453670604917169-1.7683434085956476E-4i</t>
  </si>
  <si>
    <t>1.4528472176211906-2.3863033614757284E-4i</t>
  </si>
  <si>
    <t>1.4515439049152932-3.949338089826864E-4i</t>
  </si>
  <si>
    <t>1.450068178567697-5.257425719905708E-4i</t>
  </si>
  <si>
    <t>1.4474991368400105-6.450658274819407E-4i</t>
  </si>
  <si>
    <t>1.4223051781357965-0.0016318496688745552i</t>
  </si>
  <si>
    <t>1.4563883189361768-3.1682484530105124E-5i</t>
  </si>
  <si>
    <t>1.4559494550525394-3.740548444237088E-5i</t>
  </si>
  <si>
    <t>1.4551350009193862-4.8241725244279516E-5i</t>
  </si>
  <si>
    <t>1.4547232596842934-5.8548146384031025E-5i</t>
  </si>
  <si>
    <t>1.4539665103234658-7.495519153798072E-5i</t>
  </si>
  <si>
    <t>1.452932542806996-9.393768236293693E-5i</t>
  </si>
  <si>
    <t>1.4519415396471609-1.2419254071976662E-4i</t>
  </si>
  <si>
    <t>1.4506980861332266-1.6921300447377327E-4i</t>
  </si>
  <si>
    <t>1.448960939447523-2.3023704585910433E-4i</t>
  </si>
  <si>
    <t>1.44576628120877-2.6759630026323755E-4i</t>
  </si>
  <si>
    <t>1.4350969548988715-2.641173076213132E-4i</t>
  </si>
  <si>
    <t>1.4559558010620322-1.8895271196964667E-5i</t>
  </si>
  <si>
    <t>1.455533175503365-2.2182000979213345E-5i</t>
  </si>
  <si>
    <t>1.4551208991350144-2.5210633237429033E-5i</t>
  </si>
  <si>
    <t>1.454345967669317-3.236295804555162E-5i</t>
  </si>
  <si>
    <t>1.4536095967155829-3.985843591477851E-5i</t>
  </si>
  <si>
    <t>1.452898748721946-4.719262757308016E-5i</t>
  </si>
  <si>
    <t>1.4516090624434097-6.0397850099204495E-5i</t>
  </si>
  <si>
    <t>1.4503836818072424-8.047675861687665E-5i</t>
  </si>
  <si>
    <t>1.4486619722434866-1.0351887471724091E-4i</t>
  </si>
  <si>
    <t>1.4452240682417812-1.2131549575135941E-4i</t>
  </si>
  <si>
    <t>1.4193520716077015-0.0011550262347630492i</t>
  </si>
  <si>
    <t>1.4587048733325414-2.7784398501761954E-5i</t>
  </si>
  <si>
    <t>1.4586956387255068-3.4955383980402114E-5i</t>
  </si>
  <si>
    <t>1.458241719272357-4.629461917145145E-5i</t>
  </si>
  <si>
    <t>1.457801718165548-6.116287155669492E-5i</t>
  </si>
  <si>
    <t>1.457012050114646-8.18560368255043E-5i</t>
  </si>
  <si>
    <t>1.4565802848608407-1.1941793791598476E-4i</t>
  </si>
  <si>
    <t>1.4545925217357027-1.541889592588404E-4i</t>
  </si>
  <si>
    <t>1.454742191098432-2.990189715894286E-4i</t>
  </si>
  <si>
    <t>1.4532723328299708-3.463599550427321E-4i</t>
  </si>
  <si>
    <t>1.4512999406965295-2.7504697807784266E-4i</t>
  </si>
  <si>
    <t>1.4492481077930384-2.671415825932266E-4i</t>
  </si>
  <si>
    <t>1.44150056370545-5.841322345009075E-4i</t>
  </si>
  <si>
    <t>1.4578040990236845-2.5182513811082616E-5i</t>
  </si>
  <si>
    <t>1.4573864085893058-3.120029705052093E-5i</t>
  </si>
  <si>
    <t>1.4569814042617115-3.9262770561379886E-5i</t>
  </si>
  <si>
    <t>1.4565831836435643-4.6656654613239214E-5i</t>
  </si>
  <si>
    <t>1.455855853098434-6.512396669639838E-5i</t>
  </si>
  <si>
    <t>1.455162317673271-8.491521501860879E-5i</t>
  </si>
  <si>
    <t>1.4542322097041902-1.1908254749486248E-4i</t>
  </si>
  <si>
    <t>1.4533071341712325-1.5817761972998257E-4i</t>
  </si>
  <si>
    <t>1.452016331890736-2.6103790689322424E-4i</t>
  </si>
  <si>
    <t>1.4497791707128593-4.6188979679671904E-4i</t>
  </si>
  <si>
    <t>1.4471662505487835-5.813447253662148E-4i</t>
  </si>
  <si>
    <t>1.419687897761774-0.0015939605987549221i</t>
  </si>
  <si>
    <t>1.4573803331354749-1.542798132657443E-5i</t>
  </si>
  <si>
    <t>1.4569768142002166-1.8382843848476638E-5i</t>
  </si>
  <si>
    <t>1.4562237301715875-2.2351632129766344E-5i</t>
  </si>
  <si>
    <t>1.455856778790355-2.8756587809633115E-5i</t>
  </si>
  <si>
    <t>1.4551735970049497-3.6312106077229344E-5i</t>
  </si>
  <si>
    <t>1.4545224280328197-4.568112944323242E-5i</t>
  </si>
  <si>
    <t>1.4536246999623923-6.0147348755351786E-5i</t>
  </si>
  <si>
    <t>1.4525345890813766-7.829668891945559E-5i</t>
  </si>
  <si>
    <t>1.451277436734625-1.0872518885966963E-4i</t>
  </si>
  <si>
    <t>1.449631337651026-1.5569293145353466E-4i</t>
  </si>
  <si>
    <t>1.4463063060545744-2.2744310841593064E-4i</t>
  </si>
  <si>
    <t>1.421957511897818-0.001005362944857881i</t>
  </si>
  <si>
    <t>1.4568419749034576-1.1449404484400695E-5i</t>
  </si>
  <si>
    <t>1.4564482814641624-1.3508901813364502E-5i</t>
  </si>
  <si>
    <t>1.4562161526725805-1.2445300943946723E-5i</t>
  </si>
  <si>
    <t>1.4555099448348547-1.531843478915076E-5i</t>
  </si>
  <si>
    <t>1.4548466969350284-1.8509655558848093E-5i</t>
  </si>
  <si>
    <t>1.454217535810594-2.3707380796915713E-5i</t>
  </si>
  <si>
    <t>1.4536131229580216-2.4772487146293965E-5i</t>
  </si>
  <si>
    <t>1.452265799350801-3.777238223024158E-5i</t>
  </si>
  <si>
    <t>1.4510266440801187-5.16817678220274E-5i</t>
  </si>
  <si>
    <t>1.449223327123894-7.205845041742408E-5i</t>
  </si>
  <si>
    <t>1.4457114474235864-1.033473169983579E-4i</t>
  </si>
  <si>
    <t>1.424113107948163-9.616006495675245E-4i</t>
  </si>
  <si>
    <t>1.4591298680148048-1.545213514726419E-5i</t>
  </si>
  <si>
    <t>1.4591248317631753-1.9519424001618318E-5i</t>
  </si>
  <si>
    <t>1.4586859850634988-2.577169130675479E-5i</t>
  </si>
  <si>
    <t>1.4582638103138308-3.4052267229983176E-5i</t>
  </si>
  <si>
    <t>1.4574924096028545-4.4193567934958145E-5i</t>
  </si>
  <si>
    <t>1.4571005827494454-6.61486858325796E-5i</t>
  </si>
  <si>
    <t>1.4559673118367424-4.682563094727391E-5i</t>
  </si>
  <si>
    <t>1.4556891530704743-7.784630176740821E-5i</t>
  </si>
  <si>
    <t>1.4544177311789825-2.1537986204659378E-4i</t>
  </si>
  <si>
    <t>1.4533063094080578-2.8192915537527514E-4i</t>
  </si>
  <si>
    <t>1.4508406713882787-2.18173221466374E-4i</t>
  </si>
  <si>
    <t>1.4472611856928341-2.646371429362488E-4i</t>
  </si>
  <si>
    <t>1.4582645408216488-1.3969049263605044E-5i</t>
  </si>
  <si>
    <t>1.4578625550491162-1.724937552539726E-5i</t>
  </si>
  <si>
    <t>1.4574752447890302-2.1767258623728427E-5i</t>
  </si>
  <si>
    <t>1.4570987007857286-2.6429034286736326E-5i</t>
  </si>
  <si>
    <t>1.4564033867033381-3.6168868802945185E-5i</t>
  </si>
  <si>
    <t>1.455750047487-4.766434966608953E-5i</t>
  </si>
  <si>
    <t>1.454866955731408-6.173197549733502E-5i</t>
  </si>
  <si>
    <t>1.454032003494742-8.97474680331552E-5i</t>
  </si>
  <si>
    <t>1.4529961432069236-1.183118825278774E-4i</t>
  </si>
  <si>
    <t>1.4515232200750017-1.9290577971871637E-4i</t>
  </si>
  <si>
    <t>1.4492707055643579-4.143265231992673E-4i</t>
  </si>
  <si>
    <t>1.4428927826974745-4.41823119424034E-4i</t>
  </si>
  <si>
    <t>1.4578589580982522-8.617410332178807E-6i</t>
  </si>
  <si>
    <t>1.4574722563820783-1.0299780299212323E-5i</t>
  </si>
  <si>
    <t>1.4567490073977458-1.2124963339091502E-5i</t>
  </si>
  <si>
    <t>1.456402318122707-1.5960173897662193E-5i</t>
  </si>
  <si>
    <t>1.4557530741470304-1.9813434965608807E-5i</t>
  </si>
  <si>
    <t>1.4551415551675804-2.555164342979176E-5i</t>
  </si>
  <si>
    <t>1.4542995299530665-3.2523686716521294E-5i</t>
  </si>
  <si>
    <t>1.4535086929134895-4.2387589610358854E-5i</t>
  </si>
  <si>
    <t>1.4523329944163463-5.972027509111251E-5i</t>
  </si>
  <si>
    <t>1.4508641947758867-8.529509591093326E-5i</t>
  </si>
  <si>
    <t>1.4487801214561962-1.3847075910219828E-4i</t>
  </si>
  <si>
    <t>1.4254917864732137-0.0010024710568336031i</t>
  </si>
  <si>
    <t>1.4574734025282063-4.993673958882894E-6i</t>
  </si>
  <si>
    <t>1.4571023269758703-5.8925304200192985E-6i</t>
  </si>
  <si>
    <t>1.4567446501170314-6.966130552082885E-6i</t>
  </si>
  <si>
    <t>1.4560714372136507-8.345821953214551E-6i</t>
  </si>
  <si>
    <t>1.4554429093749808-9.909493387687698E-6i</t>
  </si>
  <si>
    <t>1.4548517873784816-1.2912092062894146E-5i</t>
  </si>
  <si>
    <t>1.4540310352857704-1.5850358084183804E-5i</t>
  </si>
  <si>
    <t>1.4532658863455732-2.134445264927864E-5i</t>
  </si>
  <si>
    <t>1.452110463072093-2.872523887292622E-5i</t>
  </si>
  <si>
    <t>1.4506562416607354-4.024887430071635E-5i</t>
  </si>
  <si>
    <t>1.448590316225489-6.0930151777186225E-5i</t>
  </si>
  <si>
    <t>1.4217347141806274-6.757503692797755E-4i</t>
  </si>
  <si>
    <t>1.4562509467262685-7.419609974494855E-5i</t>
  </si>
  <si>
    <t>1.4559677470874128-8.606898791961363E-5i</t>
  </si>
  <si>
    <t>1.4555046945136358-1.067559412235501E-4i</t>
  </si>
  <si>
    <t>1.4546847925811166-1.3816902084012994E-4i</t>
  </si>
  <si>
    <t>1.4541953554028397-1.6850360905035648E-4i</t>
  </si>
  <si>
    <t>1.4528884326041007-2.7510514035508963E-4i</t>
  </si>
  <si>
    <t>1.4518389218507566-3.772750422951811E-4i</t>
  </si>
  <si>
    <t>1.450582888571156-5.134869657163308E-4i</t>
  </si>
  <si>
    <t>1.4500681785676968-5.25742571990675E-4i</t>
  </si>
  <si>
    <t>1.4564343260405805-6.898999915339098E-5i</t>
  </si>
  <si>
    <t>1.4565990095300982-6.444028254197641E-5i</t>
  </si>
  <si>
    <t>1.4556827118810451-9.998450920514892E-5i</t>
  </si>
  <si>
    <t>1.4548728809498428-1.2777540761426746E-4i</t>
  </si>
  <si>
    <t>1.4543966713820131-1.5960757099449754E-4i</t>
  </si>
  <si>
    <t>1.4533474645069495-2.2647699845141544E-4i</t>
  </si>
  <si>
    <t>1.4521032367454927-3.3072899645326E-4i</t>
  </si>
  <si>
    <t>1.4510380661889362-4.792618244608629E-4i</t>
  </si>
  <si>
    <t>1.449766725291051-781.9187872227515E-6i</t>
  </si>
  <si>
    <t>1.4561385410679615-8.036690123156809E-5i</t>
  </si>
  <si>
    <t>1.4563029099974953-8.573368721190133E-5i</t>
  </si>
  <si>
    <t>1.4558521292950457-1.0701216038849926E-4i</t>
  </si>
  <si>
    <t>1.455057190751834-1.3602893381678283E-4i</t>
  </si>
  <si>
    <t>1.4545817528155118-1.7290379572145075E-4i</t>
  </si>
  <si>
    <t>1.453562691324679-2.4031973547503758E-4i</t>
  </si>
  <si>
    <t>1.4523369780157964-2.9345427495120136E-4i</t>
  </si>
  <si>
    <t>1.4512744991582245-5.687094005706772E-4i</t>
  </si>
  <si>
    <t>1.450097825732776-707.8286254730416E-6i</t>
  </si>
  <si>
    <t>1.4564233250886878-6.191470018180416E-5i</t>
  </si>
  <si>
    <t>1.4567577105446474-6.866786341708453E-5i</t>
  </si>
  <si>
    <t>1.4554946734227485-9.563981531224629E-5i</t>
  </si>
  <si>
    <t>1.4546699331653663-1.2341617859306354E-4i</t>
  </si>
  <si>
    <t>1.4541897335164427-1.5066611143855327E-4i</t>
  </si>
  <si>
    <t>1.453111949708165-2.2022003301342883E-4i</t>
  </si>
  <si>
    <t>1.452663734734935-3.207509229798577E-4i</t>
  </si>
  <si>
    <t>1.4507641638882582-4.155889050717485E-4i</t>
  </si>
  <si>
    <t>1.4486117906726297-7.734800556739525E-4i</t>
  </si>
  <si>
    <t>1.4559565620356532-7.717129302985838E-5i</t>
  </si>
  <si>
    <t>1.4520738217329119-2.9114024901693674E-4i</t>
  </si>
  <si>
    <t>1.4489567525205298-3.798838081919701E-4i</t>
  </si>
  <si>
    <t>loss</t>
  </si>
  <si>
    <t>FOM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</si>
</sst>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9"/>
      <color rgb="FF000000"/>
      <name val="Roboto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0" fillId="0" borderId="0" xfId="0" applyFill="1"/>
    <xf numFmtId="0" fontId="5" fillId="0" borderId="0" xfId="0" applyFont="1" applyFill="1" applyBorder="1" applyAlignment="1"/>
    <xf numFmtId="0" fontId="0" fillId="0" borderId="0" xfId="0" applyFont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3" borderId="0" xfId="0" applyFont="1" applyFill="1" applyBorder="1" applyAlignment="1"/>
    <xf numFmtId="0" fontId="5" fillId="3" borderId="0" xfId="0" applyFont="1" applyFill="1" applyBorder="1" applyAlignment="1">
      <alignment wrapText="1"/>
    </xf>
    <xf numFmtId="0" fontId="6" fillId="0" borderId="0" xfId="0" applyFont="1" applyBorder="1" applyAlignment="1"/>
    <xf numFmtId="11" fontId="6" fillId="0" borderId="0" xfId="0" applyNumberFormat="1" applyFont="1" applyBorder="1" applyAlignment="1"/>
    <xf numFmtId="0" fontId="6" fillId="4" borderId="0" xfId="0" applyFont="1" applyFill="1" applyBorder="1" applyAlignment="1"/>
    <xf numFmtId="0" fontId="6" fillId="5" borderId="0" xfId="0" applyFont="1" applyFill="1" applyBorder="1" applyAlignment="1"/>
    <xf numFmtId="0" fontId="0" fillId="6" borderId="0" xfId="0" applyFill="1"/>
    <xf numFmtId="0" fontId="5" fillId="6" borderId="0" xfId="0" applyFont="1" applyFill="1" applyBorder="1" applyAlignment="1"/>
    <xf numFmtId="2" fontId="0" fillId="6" borderId="0" xfId="0" applyNumberForma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5" fillId="6" borderId="0" xfId="0" applyFont="1" applyFill="1" applyBorder="1" applyAlignment="1">
      <alignment wrapText="1"/>
    </xf>
    <xf numFmtId="0" fontId="6" fillId="6" borderId="0" xfId="0" applyFont="1" applyFill="1" applyBorder="1" applyAlignment="1"/>
    <xf numFmtId="11" fontId="6" fillId="6" borderId="0" xfId="0" applyNumberFormat="1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0" fillId="4" borderId="0" xfId="0" applyFill="1"/>
    <xf numFmtId="0" fontId="0" fillId="7" borderId="0" xfId="0" applyFont="1" applyFill="1"/>
    <xf numFmtId="0" fontId="0" fillId="6" borderId="0" xfId="0" applyFill="1" applyAlignment="1">
      <alignment horizontal="center"/>
    </xf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6" borderId="0" xfId="0" applyFont="1" applyFill="1"/>
    <xf numFmtId="0" fontId="0" fillId="0" borderId="0" xfId="0" applyNumberFormat="1" applyFill="1" applyAlignment="1">
      <alignment horizontal="right"/>
    </xf>
    <xf numFmtId="0" fontId="0" fillId="5" borderId="0" xfId="0" applyFill="1"/>
    <xf numFmtId="0" fontId="0" fillId="0" borderId="2" xfId="0" applyFont="1" applyFill="1" applyBorder="1" applyAlignment="1">
      <alignment horizontal="right" wrapText="1"/>
    </xf>
    <xf numFmtId="0" fontId="0" fillId="0" borderId="0" xfId="0" applyNumberFormat="1" applyFill="1" applyAlignment="1"/>
    <xf numFmtId="0" fontId="8" fillId="5" borderId="0" xfId="0" applyFont="1" applyFill="1"/>
    <xf numFmtId="0" fontId="0" fillId="6" borderId="3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 wrapText="1"/>
    </xf>
    <xf numFmtId="0" fontId="0" fillId="6" borderId="0" xfId="0" applyFont="1" applyFill="1" applyBorder="1" applyAlignment="1">
      <alignment horizontal="right" wrapText="1"/>
    </xf>
    <xf numFmtId="0" fontId="9" fillId="0" borderId="0" xfId="0" applyFont="1" applyBorder="1" applyAlignment="1"/>
    <xf numFmtId="11" fontId="9" fillId="0" borderId="0" xfId="0" applyNumberFormat="1" applyFont="1" applyBorder="1" applyAlignment="1"/>
    <xf numFmtId="0" fontId="9" fillId="4" borderId="0" xfId="0" applyFont="1" applyFill="1" applyBorder="1" applyAlignment="1"/>
    <xf numFmtId="0" fontId="0" fillId="0" borderId="0" xfId="0" applyFill="1" applyAlignment="1">
      <alignment horizontal="left"/>
    </xf>
    <xf numFmtId="0" fontId="9" fillId="5" borderId="0" xfId="0" applyFont="1" applyFill="1" applyBorder="1" applyAlignment="1"/>
    <xf numFmtId="0" fontId="0" fillId="0" borderId="3" xfId="0" applyFont="1" applyFill="1" applyBorder="1" applyAlignment="1">
      <alignment horizontal="right" wrapText="1"/>
    </xf>
    <xf numFmtId="0" fontId="0" fillId="7" borderId="4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5" fillId="6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0" fillId="6" borderId="0" xfId="0" applyFont="1" applyFill="1" applyBorder="1" applyAlignment="1">
      <alignment horizontal="right" wrapText="1"/>
    </xf>
    <xf numFmtId="0" fontId="5" fillId="6" borderId="0" xfId="0" applyFont="1" applyFill="1" applyBorder="1" applyAlignment="1">
      <alignment horizontal="right" wrapText="1"/>
    </xf>
    <xf numFmtId="0" fontId="0" fillId="6" borderId="0" xfId="0" applyFont="1" applyFill="1" applyBorder="1" applyAlignment="1">
      <alignment horizontal="right"/>
    </xf>
    <xf numFmtId="0" fontId="0" fillId="9" borderId="0" xfId="0" applyFill="1"/>
    <xf numFmtId="0" fontId="5" fillId="9" borderId="0" xfId="0" applyFont="1" applyFill="1" applyBorder="1" applyAlignment="1"/>
    <xf numFmtId="0" fontId="0" fillId="9" borderId="0" xfId="0" applyFont="1" applyFill="1"/>
    <xf numFmtId="0" fontId="0" fillId="9" borderId="0" xfId="0" applyFill="1" applyAlignment="1">
      <alignment horizontal="center"/>
    </xf>
    <xf numFmtId="0" fontId="0" fillId="10" borderId="0" xfId="0" applyFill="1"/>
    <xf numFmtId="0" fontId="5" fillId="10" borderId="0" xfId="0" applyFont="1" applyFill="1" applyBorder="1" applyAlignment="1"/>
    <xf numFmtId="0" fontId="0" fillId="10" borderId="0" xfId="0" applyFont="1" applyFill="1"/>
    <xf numFmtId="0" fontId="0" fillId="10" borderId="0" xfId="0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5" fillId="4" borderId="0" xfId="0" applyFont="1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0" xfId="0" applyFill="1" applyBorder="1" applyAlignment="1">
      <alignment horizontal="center" wrapText="1"/>
    </xf>
    <xf numFmtId="0" fontId="7" fillId="4" borderId="0" xfId="0" applyFont="1" applyFill="1" applyBorder="1" applyAlignment="1">
      <alignment wrapText="1"/>
    </xf>
    <xf numFmtId="0" fontId="0" fillId="4" borderId="0" xfId="0" applyFont="1" applyFill="1" applyBorder="1" applyAlignment="1">
      <alignment horizontal="right" wrapText="1"/>
    </xf>
    <xf numFmtId="0" fontId="0" fillId="4" borderId="2" xfId="0" applyFont="1" applyFill="1" applyBorder="1" applyAlignment="1">
      <alignment horizontal="right" wrapText="1"/>
    </xf>
    <xf numFmtId="0" fontId="0" fillId="4" borderId="0" xfId="0" applyNumberFormat="1" applyFill="1" applyAlignment="1">
      <alignment horizontal="right"/>
    </xf>
    <xf numFmtId="0" fontId="0" fillId="11" borderId="0" xfId="0" applyFill="1"/>
    <xf numFmtId="0" fontId="0" fillId="12" borderId="0" xfId="0" applyFill="1"/>
    <xf numFmtId="0" fontId="0" fillId="12" borderId="0" xfId="0" applyFont="1" applyFill="1"/>
    <xf numFmtId="0" fontId="0" fillId="12" borderId="0" xfId="0" applyFill="1" applyAlignment="1">
      <alignment horizontal="center"/>
    </xf>
    <xf numFmtId="0" fontId="0" fillId="11" borderId="0" xfId="0" applyFill="1" applyBorder="1" applyAlignment="1">
      <alignment wrapText="1"/>
    </xf>
    <xf numFmtId="0" fontId="0" fillId="11" borderId="0" xfId="0" applyFont="1" applyFill="1" applyBorder="1" applyAlignment="1">
      <alignment wrapText="1"/>
    </xf>
    <xf numFmtId="0" fontId="0" fillId="11" borderId="0" xfId="0" applyFill="1" applyBorder="1" applyAlignment="1">
      <alignment horizontal="center" wrapText="1"/>
    </xf>
    <xf numFmtId="0" fontId="7" fillId="11" borderId="0" xfId="0" applyFont="1" applyFill="1" applyBorder="1" applyAlignment="1">
      <alignment wrapText="1"/>
    </xf>
    <xf numFmtId="0" fontId="6" fillId="11" borderId="0" xfId="0" applyFont="1" applyFill="1" applyBorder="1" applyAlignment="1"/>
    <xf numFmtId="0" fontId="5" fillId="11" borderId="0" xfId="0" applyFont="1" applyFill="1" applyBorder="1" applyAlignment="1">
      <alignment wrapText="1"/>
    </xf>
    <xf numFmtId="0" fontId="0" fillId="11" borderId="0" xfId="0" applyFont="1" applyFill="1"/>
    <xf numFmtId="0" fontId="0" fillId="11" borderId="0" xfId="0" applyFill="1" applyAlignment="1">
      <alignment horizontal="center"/>
    </xf>
    <xf numFmtId="0" fontId="6" fillId="0" borderId="0" xfId="0" applyFont="1" applyFill="1" applyBorder="1" applyAlignment="1"/>
    <xf numFmtId="11" fontId="6" fillId="0" borderId="0" xfId="0" applyNumberFormat="1" applyFont="1" applyFill="1" applyBorder="1" applyAlignment="1"/>
    <xf numFmtId="0" fontId="9" fillId="0" borderId="0" xfId="0" applyFont="1" applyFill="1" applyBorder="1" applyAlignment="1"/>
    <xf numFmtId="11" fontId="9" fillId="0" borderId="0" xfId="0" applyNumberFormat="1" applyFont="1" applyFill="1" applyBorder="1" applyAlignment="1"/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10" borderId="0" xfId="0" applyFill="1" applyBorder="1"/>
    <xf numFmtId="0" fontId="3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0" fillId="7" borderId="0" xfId="0" applyFill="1" applyBorder="1"/>
    <xf numFmtId="0" fontId="0" fillId="0" borderId="0" xfId="0" applyNumberFormat="1" applyFill="1" applyBorder="1" applyAlignment="1"/>
    <xf numFmtId="0" fontId="0" fillId="8" borderId="0" xfId="0" applyFill="1" applyBorder="1"/>
    <xf numFmtId="2" fontId="0" fillId="0" borderId="0" xfId="0" applyNumberFormat="1" applyFill="1" applyBorder="1" applyAlignment="1">
      <alignment horizontal="right"/>
    </xf>
    <xf numFmtId="0" fontId="0" fillId="13" borderId="0" xfId="0" applyFill="1"/>
    <xf numFmtId="0" fontId="5" fillId="13" borderId="0" xfId="0" applyFont="1" applyFill="1" applyBorder="1" applyAlignment="1"/>
    <xf numFmtId="0" fontId="0" fillId="13" borderId="0" xfId="0" applyFill="1" applyBorder="1" applyAlignment="1">
      <alignment wrapText="1"/>
    </xf>
    <xf numFmtId="0" fontId="0" fillId="13" borderId="0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0"/>
  <sheetViews>
    <sheetView tabSelected="1" workbookViewId="0">
      <selection activeCell="L1" sqref="L1"/>
    </sheetView>
  </sheetViews>
  <sheetFormatPr defaultRowHeight="15"/>
  <cols>
    <col min="3" max="3" width="10.7109375" customWidth="1"/>
    <col min="5" max="5" width="6.7109375" customWidth="1"/>
    <col min="6" max="6" width="8.5703125" customWidth="1"/>
    <col min="7" max="7" width="40.42578125" customWidth="1"/>
    <col min="8" max="8" width="21.28515625" customWidth="1"/>
  </cols>
  <sheetData>
    <row r="1" spans="1:13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14" t="s">
        <v>193</v>
      </c>
    </row>
    <row r="2" spans="1:13">
      <c r="A2" s="4">
        <v>0.6</v>
      </c>
      <c r="B2" s="4">
        <v>1</v>
      </c>
      <c r="C2" s="5">
        <v>2</v>
      </c>
      <c r="D2" s="4">
        <v>0.03</v>
      </c>
      <c r="E2" s="4">
        <v>1.31</v>
      </c>
      <c r="F2" s="6">
        <v>0.55000000000000004</v>
      </c>
      <c r="G2" s="7" t="s">
        <v>12</v>
      </c>
      <c r="H2" s="8">
        <f>-8.686*2*3.1416*IMAGINARY(G2)*10000*1000/I2</f>
        <v>57.78713405153777</v>
      </c>
      <c r="I2" s="9">
        <f>F2*1000</f>
        <v>550</v>
      </c>
      <c r="J2" s="10">
        <f>I3-I2</f>
        <v>0</v>
      </c>
      <c r="K2" s="11">
        <f>J2/0.01</f>
        <v>0</v>
      </c>
      <c r="L2" s="12">
        <v>0</v>
      </c>
    </row>
    <row r="3" spans="1:13">
      <c r="A3">
        <v>0.6</v>
      </c>
      <c r="B3">
        <v>1</v>
      </c>
      <c r="C3" s="5">
        <v>2</v>
      </c>
      <c r="D3" s="4">
        <v>0.03</v>
      </c>
      <c r="E3">
        <v>1.32</v>
      </c>
      <c r="F3" s="6">
        <v>0.55000000000000004</v>
      </c>
      <c r="G3" s="7" t="s">
        <v>13</v>
      </c>
      <c r="H3" s="8">
        <f t="shared" ref="H3:H13" si="0">-8.686*2*3.1416*IMAGINARY(G3)*10000*1000/I3</f>
        <v>71.825753818770721</v>
      </c>
      <c r="I3" s="9">
        <f t="shared" ref="I3:I13" si="1">F3*1000</f>
        <v>550</v>
      </c>
      <c r="J3" s="10">
        <f t="shared" ref="J3:J12" si="2">I4-I3</f>
        <v>10</v>
      </c>
      <c r="K3" s="11">
        <f t="shared" ref="K3:K12" si="3">J3/0.01</f>
        <v>1000</v>
      </c>
      <c r="L3" s="12">
        <f t="shared" ref="L3:L12" si="4">0.1/K3</f>
        <v>1E-4</v>
      </c>
    </row>
    <row r="4" spans="1:13">
      <c r="A4">
        <v>0.6</v>
      </c>
      <c r="B4">
        <v>1</v>
      </c>
      <c r="C4" s="5">
        <v>2</v>
      </c>
      <c r="D4" s="4">
        <v>0.03</v>
      </c>
      <c r="E4">
        <v>1.33</v>
      </c>
      <c r="F4" s="6">
        <v>0.56000000000000005</v>
      </c>
      <c r="G4" s="7" t="s">
        <v>14</v>
      </c>
      <c r="H4" s="8">
        <f t="shared" si="0"/>
        <v>93.958772997261036</v>
      </c>
      <c r="I4" s="9">
        <f t="shared" si="1"/>
        <v>560</v>
      </c>
      <c r="J4" s="10">
        <f t="shared" si="2"/>
        <v>10</v>
      </c>
      <c r="K4" s="11">
        <f t="shared" si="3"/>
        <v>1000</v>
      </c>
      <c r="L4" s="12">
        <f t="shared" si="4"/>
        <v>1E-4</v>
      </c>
    </row>
    <row r="5" spans="1:13">
      <c r="A5">
        <v>0.6</v>
      </c>
      <c r="B5">
        <v>1</v>
      </c>
      <c r="C5" s="5">
        <v>2</v>
      </c>
      <c r="D5" s="4">
        <v>0.03</v>
      </c>
      <c r="E5">
        <v>1.34</v>
      </c>
      <c r="F5" s="6">
        <v>0.56999999999999995</v>
      </c>
      <c r="G5" s="7" t="s">
        <v>15</v>
      </c>
      <c r="H5" s="8">
        <f t="shared" si="0"/>
        <v>121.41424177138624</v>
      </c>
      <c r="I5" s="9">
        <f t="shared" si="1"/>
        <v>570</v>
      </c>
      <c r="J5" s="10">
        <f t="shared" si="2"/>
        <v>20</v>
      </c>
      <c r="K5" s="11">
        <f t="shared" si="3"/>
        <v>2000</v>
      </c>
      <c r="L5" s="12">
        <f t="shared" si="4"/>
        <v>5.0000000000000002E-5</v>
      </c>
    </row>
    <row r="6" spans="1:13">
      <c r="A6">
        <v>0.6</v>
      </c>
      <c r="B6">
        <v>1</v>
      </c>
      <c r="C6" s="5">
        <v>2</v>
      </c>
      <c r="D6" s="4">
        <v>0.03</v>
      </c>
      <c r="E6">
        <v>1.35</v>
      </c>
      <c r="F6" s="6">
        <v>0.59</v>
      </c>
      <c r="G6" s="7" t="s">
        <v>16</v>
      </c>
      <c r="H6" s="8">
        <f t="shared" si="0"/>
        <v>170.10031686508313</v>
      </c>
      <c r="I6" s="9">
        <f t="shared" si="1"/>
        <v>590</v>
      </c>
      <c r="J6" s="10">
        <f t="shared" si="2"/>
        <v>10</v>
      </c>
      <c r="K6" s="11">
        <f t="shared" si="3"/>
        <v>1000</v>
      </c>
      <c r="L6" s="12">
        <f t="shared" si="4"/>
        <v>1E-4</v>
      </c>
    </row>
    <row r="7" spans="1:13">
      <c r="A7">
        <v>0.6</v>
      </c>
      <c r="B7">
        <v>1</v>
      </c>
      <c r="C7" s="5">
        <v>2</v>
      </c>
      <c r="D7" s="4">
        <v>0.03</v>
      </c>
      <c r="E7">
        <v>1.36</v>
      </c>
      <c r="F7" s="6">
        <v>0.6</v>
      </c>
      <c r="G7" s="7" t="s">
        <v>17</v>
      </c>
      <c r="H7" s="8">
        <f t="shared" si="0"/>
        <v>215.97317713073821</v>
      </c>
      <c r="I7" s="9">
        <f t="shared" si="1"/>
        <v>600</v>
      </c>
      <c r="J7" s="10">
        <f t="shared" si="2"/>
        <v>30</v>
      </c>
      <c r="K7" s="11">
        <f t="shared" si="3"/>
        <v>3000</v>
      </c>
      <c r="L7" s="12">
        <f t="shared" si="4"/>
        <v>3.3333333333333335E-5</v>
      </c>
    </row>
    <row r="8" spans="1:13">
      <c r="A8">
        <v>0.6</v>
      </c>
      <c r="B8">
        <v>1</v>
      </c>
      <c r="C8" s="5">
        <v>2</v>
      </c>
      <c r="D8" s="4">
        <v>0.03</v>
      </c>
      <c r="E8">
        <v>1.37</v>
      </c>
      <c r="F8" s="6">
        <v>0.63</v>
      </c>
      <c r="G8" s="7" t="s">
        <v>18</v>
      </c>
      <c r="H8" s="8">
        <f t="shared" si="0"/>
        <v>344.99339767922766</v>
      </c>
      <c r="I8" s="9">
        <f t="shared" si="1"/>
        <v>630</v>
      </c>
      <c r="J8" s="10">
        <f t="shared" si="2"/>
        <v>30</v>
      </c>
      <c r="K8" s="11">
        <f t="shared" si="3"/>
        <v>3000</v>
      </c>
      <c r="L8" s="12">
        <f t="shared" si="4"/>
        <v>3.3333333333333335E-5</v>
      </c>
    </row>
    <row r="9" spans="1:13">
      <c r="A9">
        <v>0.6</v>
      </c>
      <c r="B9">
        <v>1</v>
      </c>
      <c r="C9" s="5">
        <v>2</v>
      </c>
      <c r="D9" s="4">
        <v>0.03</v>
      </c>
      <c r="E9">
        <v>1.38</v>
      </c>
      <c r="F9" s="6">
        <v>0.66</v>
      </c>
      <c r="G9" s="7" t="s">
        <v>19</v>
      </c>
      <c r="H9" s="8">
        <f t="shared" si="0"/>
        <v>378.8117007930025</v>
      </c>
      <c r="I9" s="9">
        <f t="shared" si="1"/>
        <v>660</v>
      </c>
      <c r="J9" s="10">
        <f t="shared" si="2"/>
        <v>50</v>
      </c>
      <c r="K9" s="11">
        <f t="shared" si="3"/>
        <v>5000</v>
      </c>
      <c r="L9" s="12">
        <f t="shared" si="4"/>
        <v>2.0000000000000002E-5</v>
      </c>
    </row>
    <row r="10" spans="1:13">
      <c r="A10">
        <v>0.6</v>
      </c>
      <c r="B10">
        <v>1</v>
      </c>
      <c r="C10" s="5">
        <v>2</v>
      </c>
      <c r="D10" s="4">
        <v>0.03</v>
      </c>
      <c r="E10">
        <v>1.39</v>
      </c>
      <c r="F10" s="6">
        <v>0.71</v>
      </c>
      <c r="G10" s="7" t="s">
        <v>20</v>
      </c>
      <c r="H10" s="8">
        <f t="shared" si="0"/>
        <v>339.12281314488234</v>
      </c>
      <c r="I10" s="9">
        <f t="shared" si="1"/>
        <v>710</v>
      </c>
      <c r="J10" s="10">
        <f t="shared" si="2"/>
        <v>60</v>
      </c>
      <c r="K10" s="11">
        <f t="shared" si="3"/>
        <v>6000</v>
      </c>
      <c r="L10" s="12">
        <f t="shared" si="4"/>
        <v>1.6666666666666667E-5</v>
      </c>
    </row>
    <row r="11" spans="1:13">
      <c r="A11">
        <v>0.6</v>
      </c>
      <c r="B11">
        <v>1</v>
      </c>
      <c r="C11" s="5">
        <v>2</v>
      </c>
      <c r="D11" s="4">
        <v>0.03</v>
      </c>
      <c r="E11" s="33">
        <v>1.4</v>
      </c>
      <c r="F11" s="70">
        <v>0.77</v>
      </c>
      <c r="G11" s="71" t="s">
        <v>21</v>
      </c>
      <c r="H11" s="72">
        <f t="shared" si="0"/>
        <v>269.25313385017836</v>
      </c>
      <c r="I11" s="9">
        <f t="shared" si="1"/>
        <v>770</v>
      </c>
      <c r="J11" s="10">
        <f t="shared" si="2"/>
        <v>380</v>
      </c>
      <c r="K11" s="13">
        <f t="shared" si="3"/>
        <v>38000</v>
      </c>
      <c r="L11" s="12">
        <f t="shared" si="4"/>
        <v>2.6315789473684211E-6</v>
      </c>
    </row>
    <row r="12" spans="1:13">
      <c r="A12" s="110">
        <v>0.6</v>
      </c>
      <c r="B12" s="110">
        <v>1</v>
      </c>
      <c r="C12" s="111">
        <v>2</v>
      </c>
      <c r="D12" s="110">
        <v>0.03</v>
      </c>
      <c r="E12" s="110">
        <v>1.41</v>
      </c>
      <c r="F12" s="6">
        <v>1.1499999999999999</v>
      </c>
      <c r="G12" s="7" t="s">
        <v>22</v>
      </c>
      <c r="H12" s="8">
        <f t="shared" si="0"/>
        <v>664.25808730778817</v>
      </c>
      <c r="I12" s="9">
        <f t="shared" si="1"/>
        <v>1150</v>
      </c>
      <c r="J12" s="10">
        <f t="shared" si="2"/>
        <v>640</v>
      </c>
      <c r="K12" s="14">
        <f t="shared" si="3"/>
        <v>64000</v>
      </c>
      <c r="L12" s="12">
        <f t="shared" si="4"/>
        <v>1.5625000000000001E-6</v>
      </c>
    </row>
    <row r="13" spans="1:13">
      <c r="A13" s="15">
        <v>0.6</v>
      </c>
      <c r="B13" s="15">
        <v>1</v>
      </c>
      <c r="C13" s="16">
        <v>2</v>
      </c>
      <c r="D13" s="15">
        <v>0.03</v>
      </c>
      <c r="E13" s="15">
        <v>1.42</v>
      </c>
      <c r="F13" s="17">
        <f>0.00000179*1000000</f>
        <v>1.79</v>
      </c>
      <c r="G13" s="18" t="s">
        <v>23</v>
      </c>
      <c r="H13" s="19">
        <f t="shared" si="0"/>
        <v>483.12426218427856</v>
      </c>
      <c r="I13" s="20">
        <f t="shared" si="1"/>
        <v>1790</v>
      </c>
      <c r="J13" s="19"/>
      <c r="K13" s="20"/>
      <c r="L13" s="21"/>
    </row>
    <row r="14" spans="1:13" ht="17.25" customHeight="1">
      <c r="A14" s="5">
        <v>0.6</v>
      </c>
      <c r="B14" s="5">
        <v>1</v>
      </c>
      <c r="C14" s="5">
        <v>2</v>
      </c>
      <c r="D14" s="5">
        <v>0.04</v>
      </c>
      <c r="E14" s="5">
        <v>1.31</v>
      </c>
      <c r="F14" s="22">
        <v>0.56999999999999995</v>
      </c>
      <c r="G14" s="23" t="s">
        <v>24</v>
      </c>
      <c r="H14" s="8">
        <f>-8.686*2*3.1416*IMAGINARY(G14)*10000*1000/I14</f>
        <v>50.386646281047256</v>
      </c>
      <c r="I14" s="9">
        <f>F14*1000</f>
        <v>570</v>
      </c>
      <c r="J14" s="10">
        <f t="shared" ref="J14:J23" si="5">I15-I14</f>
        <v>10</v>
      </c>
      <c r="K14" s="11">
        <f t="shared" ref="K14:K23" si="6">J14/0.01</f>
        <v>1000</v>
      </c>
      <c r="L14" s="12">
        <f t="shared" ref="L14:L23" si="7">0.1/K14</f>
        <v>1E-4</v>
      </c>
    </row>
    <row r="15" spans="1:13" ht="18.75" customHeight="1">
      <c r="A15" s="5">
        <v>0.6</v>
      </c>
      <c r="B15" s="5">
        <v>1</v>
      </c>
      <c r="C15" s="5">
        <v>2</v>
      </c>
      <c r="D15" s="5">
        <v>0.04</v>
      </c>
      <c r="E15" s="5">
        <v>1.32</v>
      </c>
      <c r="F15" s="22">
        <v>0.57999999999999996</v>
      </c>
      <c r="G15" s="23" t="s">
        <v>25</v>
      </c>
      <c r="H15" s="8">
        <f>-8.686*2*3.1416*IMAGINARY(G15)*10000*1000/I15</f>
        <v>61.630882265472913</v>
      </c>
      <c r="I15" s="9">
        <f>F15*1000</f>
        <v>580</v>
      </c>
      <c r="J15" s="10">
        <f t="shared" si="5"/>
        <v>10</v>
      </c>
      <c r="K15" s="11">
        <f t="shared" si="6"/>
        <v>1000</v>
      </c>
      <c r="L15" s="12">
        <f t="shared" si="7"/>
        <v>1E-4</v>
      </c>
    </row>
    <row r="16" spans="1:13" ht="17.25" customHeight="1">
      <c r="A16" s="5">
        <v>0.6</v>
      </c>
      <c r="B16" s="5">
        <v>1</v>
      </c>
      <c r="C16" s="5">
        <v>2</v>
      </c>
      <c r="D16" s="5">
        <v>0.04</v>
      </c>
      <c r="E16" s="5">
        <v>1.33</v>
      </c>
      <c r="F16" s="22">
        <v>0.59</v>
      </c>
      <c r="G16" s="24" t="s">
        <v>26</v>
      </c>
      <c r="H16" s="8">
        <f>-8.686*2*3.1416*IMAGINARY(G16)*10000*1000/I16</f>
        <v>75.43075449756715</v>
      </c>
      <c r="I16" s="9">
        <f>F16*1000</f>
        <v>590</v>
      </c>
      <c r="J16" s="10">
        <f t="shared" si="5"/>
        <v>20</v>
      </c>
      <c r="K16" s="11">
        <f t="shared" si="6"/>
        <v>2000</v>
      </c>
      <c r="L16" s="12">
        <f t="shared" si="7"/>
        <v>5.0000000000000002E-5</v>
      </c>
    </row>
    <row r="17" spans="1:12">
      <c r="A17" s="5">
        <v>0.6</v>
      </c>
      <c r="B17" s="5">
        <v>1</v>
      </c>
      <c r="C17" s="5">
        <v>2</v>
      </c>
      <c r="D17" s="5">
        <v>0.04</v>
      </c>
      <c r="E17" s="5">
        <v>1.34</v>
      </c>
      <c r="F17" s="22">
        <v>0.61</v>
      </c>
      <c r="G17" s="25" t="s">
        <v>27</v>
      </c>
      <c r="H17" s="8">
        <f t="shared" ref="H17:H36" si="8">-8.686*2*3.1416*IMAGINARY(G17)*10000*1000/I17</f>
        <v>91.833300858715546</v>
      </c>
      <c r="I17" s="9">
        <f>F17*1000</f>
        <v>610</v>
      </c>
      <c r="J17" s="10">
        <f t="shared" si="5"/>
        <v>10</v>
      </c>
      <c r="K17" s="11">
        <f t="shared" si="6"/>
        <v>1000</v>
      </c>
      <c r="L17" s="12">
        <f t="shared" si="7"/>
        <v>1E-4</v>
      </c>
    </row>
    <row r="18" spans="1:12">
      <c r="A18" s="5">
        <v>0.6</v>
      </c>
      <c r="B18" s="5">
        <v>1</v>
      </c>
      <c r="C18" s="5">
        <v>2</v>
      </c>
      <c r="D18" s="5">
        <v>0.04</v>
      </c>
      <c r="E18" s="5">
        <v>1.35</v>
      </c>
      <c r="F18" s="22">
        <v>0.62</v>
      </c>
      <c r="G18" s="25" t="s">
        <v>28</v>
      </c>
      <c r="H18" s="8">
        <f t="shared" si="8"/>
        <v>115.21563139653477</v>
      </c>
      <c r="I18" s="9">
        <f t="shared" ref="I18:I36" si="9">F18*1000</f>
        <v>620</v>
      </c>
      <c r="J18" s="10">
        <f t="shared" si="5"/>
        <v>30</v>
      </c>
      <c r="K18" s="11">
        <f t="shared" si="6"/>
        <v>3000</v>
      </c>
      <c r="L18" s="12">
        <f t="shared" si="7"/>
        <v>3.3333333333333335E-5</v>
      </c>
    </row>
    <row r="19" spans="1:12">
      <c r="A19" s="5">
        <v>0.6</v>
      </c>
      <c r="B19" s="5">
        <v>1</v>
      </c>
      <c r="C19" s="5">
        <v>2</v>
      </c>
      <c r="D19" s="5">
        <v>0.04</v>
      </c>
      <c r="E19" s="5">
        <v>1.36</v>
      </c>
      <c r="F19" s="22">
        <v>0.65</v>
      </c>
      <c r="G19" s="25" t="s">
        <v>29</v>
      </c>
      <c r="H19" s="8">
        <f t="shared" si="8"/>
        <v>148.47521412039734</v>
      </c>
      <c r="I19" s="9">
        <f t="shared" si="9"/>
        <v>650</v>
      </c>
      <c r="J19" s="10">
        <f t="shared" si="5"/>
        <v>20</v>
      </c>
      <c r="K19" s="11">
        <f t="shared" si="6"/>
        <v>2000</v>
      </c>
      <c r="L19" s="12">
        <f t="shared" si="7"/>
        <v>5.0000000000000002E-5</v>
      </c>
    </row>
    <row r="20" spans="1:12">
      <c r="A20" s="5">
        <v>0.6</v>
      </c>
      <c r="B20" s="5">
        <v>1</v>
      </c>
      <c r="C20" s="5">
        <v>2</v>
      </c>
      <c r="D20" s="5">
        <v>0.04</v>
      </c>
      <c r="E20" s="5">
        <v>1.37</v>
      </c>
      <c r="F20" s="22">
        <v>0.67</v>
      </c>
      <c r="G20" s="25" t="s">
        <v>30</v>
      </c>
      <c r="H20" s="8">
        <f t="shared" si="8"/>
        <v>194.37999170931246</v>
      </c>
      <c r="I20" s="9">
        <f t="shared" si="9"/>
        <v>670</v>
      </c>
      <c r="J20" s="10">
        <f t="shared" si="5"/>
        <v>40</v>
      </c>
      <c r="K20" s="11">
        <f t="shared" si="6"/>
        <v>4000</v>
      </c>
      <c r="L20" s="12">
        <f t="shared" si="7"/>
        <v>2.5000000000000001E-5</v>
      </c>
    </row>
    <row r="21" spans="1:12" ht="17.25" customHeight="1">
      <c r="A21" s="26">
        <v>0.6</v>
      </c>
      <c r="B21" s="26">
        <v>1</v>
      </c>
      <c r="C21" s="5">
        <v>2</v>
      </c>
      <c r="D21" s="26">
        <v>0.04</v>
      </c>
      <c r="E21" s="84">
        <v>1.38</v>
      </c>
      <c r="F21" s="85">
        <v>0.71</v>
      </c>
      <c r="G21" s="86" t="s">
        <v>31</v>
      </c>
      <c r="H21" s="87">
        <f t="shared" si="8"/>
        <v>303.57546860985508</v>
      </c>
      <c r="I21" s="88">
        <f>F21*1000</f>
        <v>710</v>
      </c>
      <c r="J21" s="89">
        <f t="shared" si="5"/>
        <v>60</v>
      </c>
      <c r="K21" s="88">
        <f t="shared" si="6"/>
        <v>6000</v>
      </c>
      <c r="L21" s="12">
        <f t="shared" si="7"/>
        <v>1.6666666666666667E-5</v>
      </c>
    </row>
    <row r="22" spans="1:12" ht="14.25" customHeight="1">
      <c r="A22" s="26">
        <v>0.6</v>
      </c>
      <c r="B22" s="26">
        <v>1</v>
      </c>
      <c r="C22" s="5">
        <v>2</v>
      </c>
      <c r="D22" s="26">
        <v>0.04</v>
      </c>
      <c r="E22" s="84">
        <v>1.39</v>
      </c>
      <c r="F22" s="85">
        <v>0.77</v>
      </c>
      <c r="G22" s="86" t="s">
        <v>32</v>
      </c>
      <c r="H22" s="87">
        <f t="shared" si="8"/>
        <v>372.63455839330339</v>
      </c>
      <c r="I22" s="88">
        <f>F22*1000</f>
        <v>770</v>
      </c>
      <c r="J22" s="89">
        <f t="shared" si="5"/>
        <v>100</v>
      </c>
      <c r="K22" s="88">
        <f t="shared" si="6"/>
        <v>10000</v>
      </c>
      <c r="L22" s="12">
        <f t="shared" si="7"/>
        <v>1.0000000000000001E-5</v>
      </c>
    </row>
    <row r="23" spans="1:12" ht="15" customHeight="1">
      <c r="A23" s="26">
        <v>0.6</v>
      </c>
      <c r="B23" s="26">
        <v>1</v>
      </c>
      <c r="C23" s="5">
        <v>2</v>
      </c>
      <c r="D23" s="26">
        <v>0.04</v>
      </c>
      <c r="E23" s="73">
        <v>1.4</v>
      </c>
      <c r="F23" s="74">
        <v>0.87</v>
      </c>
      <c r="G23" s="75" t="s">
        <v>33</v>
      </c>
      <c r="H23" s="76">
        <f t="shared" si="8"/>
        <v>404.65554133838026</v>
      </c>
      <c r="I23" s="13">
        <f>F23*1000</f>
        <v>870</v>
      </c>
      <c r="J23" s="10">
        <f t="shared" si="5"/>
        <v>870</v>
      </c>
      <c r="K23" s="13">
        <f t="shared" si="6"/>
        <v>87000</v>
      </c>
      <c r="L23" s="12">
        <f t="shared" si="7"/>
        <v>1.1494252873563219E-6</v>
      </c>
    </row>
    <row r="24" spans="1:12" ht="15" customHeight="1">
      <c r="A24" s="112">
        <v>0.6</v>
      </c>
      <c r="B24" s="112">
        <v>1</v>
      </c>
      <c r="C24" s="111">
        <v>2</v>
      </c>
      <c r="D24" s="112">
        <v>0.04</v>
      </c>
      <c r="E24" s="112">
        <v>1.41</v>
      </c>
      <c r="F24" s="113">
        <v>1.74</v>
      </c>
      <c r="G24" s="24" t="s">
        <v>34</v>
      </c>
      <c r="H24" s="28">
        <f t="shared" si="8"/>
        <v>511.8369188141308</v>
      </c>
      <c r="I24" s="9">
        <f>F24*1000</f>
        <v>1740</v>
      </c>
      <c r="J24" s="10"/>
      <c r="K24" s="11"/>
      <c r="L24" s="12"/>
    </row>
    <row r="25" spans="1:12">
      <c r="A25" s="29">
        <v>0.6</v>
      </c>
      <c r="B25" s="29">
        <v>1</v>
      </c>
      <c r="C25" s="16">
        <v>2</v>
      </c>
      <c r="D25" s="29">
        <v>0.04</v>
      </c>
      <c r="E25" s="29">
        <v>1.42</v>
      </c>
      <c r="F25" s="30"/>
      <c r="G25" s="31"/>
      <c r="H25" s="32"/>
      <c r="I25" s="20"/>
      <c r="J25" s="19"/>
      <c r="K25" s="20"/>
      <c r="L25" s="21"/>
    </row>
    <row r="26" spans="1:12">
      <c r="A26">
        <v>0.6</v>
      </c>
      <c r="B26">
        <v>1</v>
      </c>
      <c r="C26" s="5">
        <v>2</v>
      </c>
      <c r="D26">
        <v>0.05</v>
      </c>
      <c r="E26">
        <v>1.31</v>
      </c>
      <c r="F26" s="6">
        <v>0.57999999999999996</v>
      </c>
      <c r="G26" s="7" t="s">
        <v>35</v>
      </c>
      <c r="H26" s="4">
        <f t="shared" si="8"/>
        <v>29.812057271395627</v>
      </c>
      <c r="I26">
        <f t="shared" si="9"/>
        <v>580</v>
      </c>
      <c r="J26">
        <f t="shared" ref="J26:J35" si="10">I27-I26</f>
        <v>10</v>
      </c>
      <c r="K26">
        <f t="shared" ref="K26:K35" si="11">J26/0.01</f>
        <v>1000</v>
      </c>
      <c r="L26">
        <f t="shared" ref="L26:L35" si="12">0.1/K26</f>
        <v>1E-4</v>
      </c>
    </row>
    <row r="27" spans="1:12">
      <c r="A27">
        <v>0.6</v>
      </c>
      <c r="B27">
        <v>1</v>
      </c>
      <c r="C27" s="5">
        <v>2</v>
      </c>
      <c r="D27">
        <v>0.05</v>
      </c>
      <c r="E27">
        <v>1.32</v>
      </c>
      <c r="F27" s="6">
        <v>0.59</v>
      </c>
      <c r="G27" s="7" t="s">
        <v>36</v>
      </c>
      <c r="H27" s="4">
        <f t="shared" si="8"/>
        <v>34.600627978345265</v>
      </c>
      <c r="I27">
        <f t="shared" si="9"/>
        <v>590</v>
      </c>
      <c r="J27">
        <f t="shared" si="10"/>
        <v>20</v>
      </c>
      <c r="K27">
        <f t="shared" si="11"/>
        <v>2000</v>
      </c>
      <c r="L27">
        <f t="shared" si="12"/>
        <v>5.0000000000000002E-5</v>
      </c>
    </row>
    <row r="28" spans="1:12">
      <c r="A28">
        <v>0.6</v>
      </c>
      <c r="B28">
        <v>1</v>
      </c>
      <c r="C28" s="5">
        <v>2</v>
      </c>
      <c r="D28">
        <v>0.05</v>
      </c>
      <c r="E28">
        <v>1.33</v>
      </c>
      <c r="F28" s="6">
        <v>0.61</v>
      </c>
      <c r="G28" s="7" t="s">
        <v>37</v>
      </c>
      <c r="H28" s="4">
        <f t="shared" si="8"/>
        <v>43.161219284663723</v>
      </c>
      <c r="I28">
        <f t="shared" si="9"/>
        <v>610</v>
      </c>
      <c r="J28">
        <f t="shared" si="10"/>
        <v>10</v>
      </c>
      <c r="K28">
        <f t="shared" si="11"/>
        <v>1000</v>
      </c>
      <c r="L28">
        <f t="shared" si="12"/>
        <v>1E-4</v>
      </c>
    </row>
    <row r="29" spans="1:12">
      <c r="A29">
        <v>0.6</v>
      </c>
      <c r="B29">
        <v>1</v>
      </c>
      <c r="C29" s="5">
        <v>2</v>
      </c>
      <c r="D29">
        <v>0.05</v>
      </c>
      <c r="E29">
        <v>1.34</v>
      </c>
      <c r="F29" s="6">
        <v>0.62</v>
      </c>
      <c r="G29" s="7" t="s">
        <v>38</v>
      </c>
      <c r="H29" s="4">
        <f t="shared" si="8"/>
        <v>51.537360165261397</v>
      </c>
      <c r="I29">
        <f t="shared" si="9"/>
        <v>620</v>
      </c>
      <c r="J29">
        <f t="shared" si="10"/>
        <v>20</v>
      </c>
      <c r="K29">
        <f t="shared" si="11"/>
        <v>2000</v>
      </c>
      <c r="L29">
        <f t="shared" si="12"/>
        <v>5.0000000000000002E-5</v>
      </c>
    </row>
    <row r="30" spans="1:12">
      <c r="A30">
        <v>0.6</v>
      </c>
      <c r="B30">
        <v>1</v>
      </c>
      <c r="C30" s="5">
        <v>2</v>
      </c>
      <c r="D30">
        <v>0.05</v>
      </c>
      <c r="E30">
        <v>1.35</v>
      </c>
      <c r="F30" s="6">
        <v>0.64</v>
      </c>
      <c r="G30" s="7" t="s">
        <v>39</v>
      </c>
      <c r="H30" s="4">
        <f t="shared" si="8"/>
        <v>63.917893421389536</v>
      </c>
      <c r="I30">
        <f t="shared" si="9"/>
        <v>640</v>
      </c>
      <c r="J30">
        <f t="shared" si="10"/>
        <v>30</v>
      </c>
      <c r="K30">
        <f t="shared" si="11"/>
        <v>3000</v>
      </c>
      <c r="L30">
        <f t="shared" si="12"/>
        <v>3.3333333333333335E-5</v>
      </c>
    </row>
    <row r="31" spans="1:12">
      <c r="A31">
        <v>0.6</v>
      </c>
      <c r="B31">
        <v>1</v>
      </c>
      <c r="C31" s="5">
        <v>2</v>
      </c>
      <c r="D31">
        <v>0.05</v>
      </c>
      <c r="E31">
        <v>1.36</v>
      </c>
      <c r="F31" s="6">
        <v>0.67</v>
      </c>
      <c r="G31" s="7" t="s">
        <v>40</v>
      </c>
      <c r="H31" s="4">
        <f t="shared" si="8"/>
        <v>76.518376555475896</v>
      </c>
      <c r="I31">
        <f t="shared" si="9"/>
        <v>670</v>
      </c>
      <c r="J31">
        <f t="shared" si="10"/>
        <v>30</v>
      </c>
      <c r="K31">
        <f t="shared" si="11"/>
        <v>3000</v>
      </c>
      <c r="L31">
        <f t="shared" si="12"/>
        <v>3.3333333333333335E-5</v>
      </c>
    </row>
    <row r="32" spans="1:12">
      <c r="A32">
        <v>0.6</v>
      </c>
      <c r="B32">
        <v>1</v>
      </c>
      <c r="C32" s="5">
        <v>2</v>
      </c>
      <c r="D32">
        <v>0.05</v>
      </c>
      <c r="E32">
        <v>1.37</v>
      </c>
      <c r="F32" s="6">
        <v>0.7</v>
      </c>
      <c r="G32" s="7" t="s">
        <v>41</v>
      </c>
      <c r="H32" s="4">
        <f t="shared" si="8"/>
        <v>96.827380044183812</v>
      </c>
      <c r="I32">
        <f t="shared" si="9"/>
        <v>700</v>
      </c>
      <c r="J32">
        <f t="shared" si="10"/>
        <v>40</v>
      </c>
      <c r="K32">
        <f t="shared" si="11"/>
        <v>4000</v>
      </c>
      <c r="L32">
        <f t="shared" si="12"/>
        <v>2.5000000000000001E-5</v>
      </c>
    </row>
    <row r="33" spans="1:12">
      <c r="A33">
        <v>0.6</v>
      </c>
      <c r="B33">
        <v>1</v>
      </c>
      <c r="C33" s="5">
        <v>2</v>
      </c>
      <c r="D33">
        <v>0.05</v>
      </c>
      <c r="E33" s="80">
        <v>1.38</v>
      </c>
      <c r="F33" s="90">
        <v>0.74</v>
      </c>
      <c r="G33" s="91" t="s">
        <v>42</v>
      </c>
      <c r="H33" s="80">
        <f t="shared" si="8"/>
        <v>124.79659208618482</v>
      </c>
      <c r="I33" s="80">
        <f t="shared" si="9"/>
        <v>740</v>
      </c>
      <c r="J33" s="80">
        <f t="shared" si="10"/>
        <v>60</v>
      </c>
      <c r="K33" s="80">
        <f t="shared" si="11"/>
        <v>6000</v>
      </c>
      <c r="L33">
        <f t="shared" si="12"/>
        <v>1.6666666666666667E-5</v>
      </c>
    </row>
    <row r="34" spans="1:12">
      <c r="A34">
        <v>0.6</v>
      </c>
      <c r="B34">
        <v>1</v>
      </c>
      <c r="C34" s="5">
        <v>2</v>
      </c>
      <c r="D34">
        <v>0.05</v>
      </c>
      <c r="E34" s="80">
        <v>1.39</v>
      </c>
      <c r="F34" s="90">
        <v>0.8</v>
      </c>
      <c r="G34" s="91" t="s">
        <v>43</v>
      </c>
      <c r="H34" s="80">
        <f t="shared" si="8"/>
        <v>157.06735351528923</v>
      </c>
      <c r="I34" s="80">
        <f t="shared" si="9"/>
        <v>800</v>
      </c>
      <c r="J34" s="80">
        <f t="shared" si="10"/>
        <v>120</v>
      </c>
      <c r="K34" s="80">
        <f t="shared" si="11"/>
        <v>12000</v>
      </c>
      <c r="L34">
        <f t="shared" si="12"/>
        <v>8.3333333333333337E-6</v>
      </c>
    </row>
    <row r="35" spans="1:12">
      <c r="A35">
        <v>0.6</v>
      </c>
      <c r="B35">
        <v>1</v>
      </c>
      <c r="C35" s="5">
        <v>2</v>
      </c>
      <c r="D35">
        <v>0.05</v>
      </c>
      <c r="E35" s="33">
        <v>1.4</v>
      </c>
      <c r="F35" s="70">
        <v>0.92</v>
      </c>
      <c r="G35" s="71" t="s">
        <v>44</v>
      </c>
      <c r="H35" s="33">
        <f t="shared" si="8"/>
        <v>158.7424161646538</v>
      </c>
      <c r="I35" s="33">
        <f t="shared" si="9"/>
        <v>920</v>
      </c>
      <c r="J35" s="33">
        <f t="shared" si="10"/>
        <v>400</v>
      </c>
      <c r="K35" s="33">
        <f t="shared" si="11"/>
        <v>40000</v>
      </c>
      <c r="L35">
        <f t="shared" si="12"/>
        <v>2.5000000000000002E-6</v>
      </c>
    </row>
    <row r="36" spans="1:12">
      <c r="A36">
        <v>0.6</v>
      </c>
      <c r="B36">
        <v>1</v>
      </c>
      <c r="C36" s="5">
        <v>2</v>
      </c>
      <c r="D36">
        <v>0.05</v>
      </c>
      <c r="E36">
        <v>1.41</v>
      </c>
      <c r="F36" s="6">
        <v>1.32</v>
      </c>
      <c r="G36" s="7" t="s">
        <v>45</v>
      </c>
      <c r="H36" s="4">
        <f t="shared" si="8"/>
        <v>109.2002516583393</v>
      </c>
      <c r="I36">
        <f t="shared" si="9"/>
        <v>1320</v>
      </c>
    </row>
    <row r="37" spans="1:12">
      <c r="A37" s="15">
        <v>0.6</v>
      </c>
      <c r="B37" s="15">
        <v>1</v>
      </c>
      <c r="C37" s="16">
        <v>2</v>
      </c>
      <c r="D37" s="15">
        <v>0.05</v>
      </c>
      <c r="E37" s="15">
        <v>1.42</v>
      </c>
      <c r="F37" s="34"/>
      <c r="G37" s="35"/>
      <c r="H37" s="15"/>
      <c r="I37" s="15"/>
      <c r="J37" s="15"/>
      <c r="K37" s="15"/>
      <c r="L37" s="15"/>
    </row>
    <row r="38" spans="1:12">
      <c r="A38" s="4">
        <v>0.6</v>
      </c>
      <c r="B38" s="4">
        <v>1</v>
      </c>
      <c r="C38" s="5">
        <v>2</v>
      </c>
      <c r="D38" s="4">
        <v>0.06</v>
      </c>
      <c r="E38" s="4">
        <v>1.31</v>
      </c>
      <c r="F38" s="36">
        <v>0.59</v>
      </c>
      <c r="G38" s="37" t="s">
        <v>46</v>
      </c>
      <c r="H38" s="4">
        <f>-8.686*2*3.1416*IMAGINARY(G38)*10000*1000/I38</f>
        <v>17.478406147723632</v>
      </c>
      <c r="I38">
        <f>F38*1000</f>
        <v>590</v>
      </c>
      <c r="J38">
        <f>I39-I38</f>
        <v>10</v>
      </c>
      <c r="K38">
        <f>J38/0.01</f>
        <v>1000</v>
      </c>
      <c r="L38">
        <f>0.1/K38</f>
        <v>1E-4</v>
      </c>
    </row>
    <row r="39" spans="1:12">
      <c r="A39">
        <v>0.6</v>
      </c>
      <c r="B39">
        <v>1</v>
      </c>
      <c r="C39" s="5">
        <v>2</v>
      </c>
      <c r="D39" s="4">
        <v>0.06</v>
      </c>
      <c r="E39">
        <v>1.32</v>
      </c>
      <c r="F39" s="6">
        <v>0.6</v>
      </c>
      <c r="G39" s="7" t="s">
        <v>47</v>
      </c>
      <c r="H39" s="4">
        <f t="shared" ref="H39:H48" si="13">-8.686*2*3.1416*IMAGINARY(G39)*10000*1000/I39</f>
        <v>20.176701952130383</v>
      </c>
      <c r="I39">
        <f t="shared" ref="I39:I48" si="14">F39*1000</f>
        <v>600</v>
      </c>
      <c r="J39">
        <f t="shared" ref="J39:J45" si="15">I40-I39</f>
        <v>10</v>
      </c>
      <c r="K39">
        <f t="shared" ref="K39:K45" si="16">J39/0.01</f>
        <v>1000</v>
      </c>
      <c r="L39">
        <f t="shared" ref="L39:L45" si="17">0.1/K39</f>
        <v>1E-4</v>
      </c>
    </row>
    <row r="40" spans="1:12">
      <c r="A40">
        <v>0.6</v>
      </c>
      <c r="B40">
        <v>1</v>
      </c>
      <c r="C40" s="5">
        <v>2</v>
      </c>
      <c r="D40" s="4">
        <v>0.06</v>
      </c>
      <c r="E40">
        <v>1.33</v>
      </c>
      <c r="F40" s="6">
        <v>0.61</v>
      </c>
      <c r="G40" s="7" t="s">
        <v>48</v>
      </c>
      <c r="H40" s="4">
        <f t="shared" si="13"/>
        <v>22.55561267670323</v>
      </c>
      <c r="I40">
        <f t="shared" si="14"/>
        <v>610</v>
      </c>
      <c r="J40">
        <f t="shared" si="15"/>
        <v>20</v>
      </c>
      <c r="K40">
        <f t="shared" si="16"/>
        <v>2000</v>
      </c>
      <c r="L40">
        <f t="shared" si="17"/>
        <v>5.0000000000000002E-5</v>
      </c>
    </row>
    <row r="41" spans="1:12">
      <c r="A41">
        <v>0.6</v>
      </c>
      <c r="B41">
        <v>1</v>
      </c>
      <c r="C41" s="5">
        <v>2</v>
      </c>
      <c r="D41" s="4">
        <v>0.06</v>
      </c>
      <c r="E41">
        <v>1.34</v>
      </c>
      <c r="F41" s="6">
        <v>0.63</v>
      </c>
      <c r="G41" s="7" t="s">
        <v>49</v>
      </c>
      <c r="H41" s="4">
        <f t="shared" si="13"/>
        <v>28.035504117410476</v>
      </c>
      <c r="I41">
        <f t="shared" si="14"/>
        <v>630</v>
      </c>
      <c r="J41">
        <f t="shared" si="15"/>
        <v>20</v>
      </c>
      <c r="K41">
        <f t="shared" si="16"/>
        <v>2000</v>
      </c>
      <c r="L41">
        <f t="shared" si="17"/>
        <v>5.0000000000000002E-5</v>
      </c>
    </row>
    <row r="42" spans="1:12">
      <c r="A42">
        <v>0.6</v>
      </c>
      <c r="B42">
        <v>1</v>
      </c>
      <c r="C42" s="5">
        <v>2</v>
      </c>
      <c r="D42" s="4">
        <v>0.06</v>
      </c>
      <c r="E42">
        <v>1.35</v>
      </c>
      <c r="F42" s="6">
        <v>0.65</v>
      </c>
      <c r="G42" s="7" t="s">
        <v>50</v>
      </c>
      <c r="H42" s="4">
        <f t="shared" si="13"/>
        <v>33.466292679263837</v>
      </c>
      <c r="I42">
        <f t="shared" si="14"/>
        <v>650</v>
      </c>
      <c r="J42">
        <f t="shared" si="15"/>
        <v>20</v>
      </c>
      <c r="K42">
        <f t="shared" si="16"/>
        <v>2000</v>
      </c>
      <c r="L42">
        <f t="shared" si="17"/>
        <v>5.0000000000000002E-5</v>
      </c>
    </row>
    <row r="43" spans="1:12">
      <c r="A43">
        <v>0.6</v>
      </c>
      <c r="B43">
        <v>1</v>
      </c>
      <c r="C43" s="5">
        <v>2</v>
      </c>
      <c r="D43" s="4">
        <v>0.06</v>
      </c>
      <c r="E43" s="80">
        <v>1.36</v>
      </c>
      <c r="F43" s="90">
        <v>0.67</v>
      </c>
      <c r="G43" s="91" t="s">
        <v>51</v>
      </c>
      <c r="H43" s="80">
        <f t="shared" si="13"/>
        <v>38.441476907291026</v>
      </c>
      <c r="I43" s="80">
        <f t="shared" si="14"/>
        <v>670</v>
      </c>
      <c r="J43" s="80">
        <f t="shared" si="15"/>
        <v>40</v>
      </c>
      <c r="K43" s="80">
        <f t="shared" si="16"/>
        <v>4000</v>
      </c>
      <c r="L43">
        <f t="shared" si="17"/>
        <v>2.5000000000000001E-5</v>
      </c>
    </row>
    <row r="44" spans="1:12">
      <c r="A44">
        <v>0.6</v>
      </c>
      <c r="B44">
        <v>1</v>
      </c>
      <c r="C44" s="5">
        <v>2</v>
      </c>
      <c r="D44" s="4">
        <v>0.06</v>
      </c>
      <c r="E44" s="80">
        <v>1.37</v>
      </c>
      <c r="F44" s="90">
        <v>0.71</v>
      </c>
      <c r="G44" s="91" t="s">
        <v>52</v>
      </c>
      <c r="H44" s="80">
        <f t="shared" si="13"/>
        <v>46.426275061443476</v>
      </c>
      <c r="I44" s="80">
        <f t="shared" si="14"/>
        <v>710</v>
      </c>
      <c r="J44" s="80">
        <f t="shared" si="15"/>
        <v>40</v>
      </c>
      <c r="K44" s="80">
        <f t="shared" si="16"/>
        <v>4000</v>
      </c>
      <c r="L44">
        <f t="shared" si="17"/>
        <v>2.5000000000000001E-5</v>
      </c>
    </row>
    <row r="45" spans="1:12">
      <c r="A45">
        <v>0.6</v>
      </c>
      <c r="B45">
        <v>1</v>
      </c>
      <c r="C45" s="5">
        <v>2</v>
      </c>
      <c r="D45" s="4">
        <v>0.06</v>
      </c>
      <c r="E45" s="81">
        <v>1.38</v>
      </c>
      <c r="F45" s="82">
        <v>0.75</v>
      </c>
      <c r="G45" s="83" t="s">
        <v>53</v>
      </c>
      <c r="H45" s="81">
        <f t="shared" si="13"/>
        <v>58.561193797002417</v>
      </c>
      <c r="I45" s="81">
        <f t="shared" si="14"/>
        <v>750</v>
      </c>
      <c r="J45" s="81">
        <f t="shared" si="15"/>
        <v>60</v>
      </c>
      <c r="K45" s="81">
        <f t="shared" si="16"/>
        <v>6000</v>
      </c>
      <c r="L45">
        <f t="shared" si="17"/>
        <v>1.6666666666666667E-5</v>
      </c>
    </row>
    <row r="46" spans="1:12">
      <c r="A46">
        <v>0.6</v>
      </c>
      <c r="B46">
        <v>1</v>
      </c>
      <c r="C46" s="5">
        <v>2</v>
      </c>
      <c r="D46" s="4">
        <v>0.06</v>
      </c>
      <c r="E46" s="81">
        <v>1.39</v>
      </c>
      <c r="F46" s="82">
        <v>0.81</v>
      </c>
      <c r="G46" s="83" t="s">
        <v>54</v>
      </c>
      <c r="H46" s="81">
        <f t="shared" si="13"/>
        <v>69.748557869290423</v>
      </c>
      <c r="I46" s="81">
        <f t="shared" si="14"/>
        <v>810</v>
      </c>
      <c r="J46" s="81">
        <f>I47-I46</f>
        <v>130</v>
      </c>
      <c r="K46" s="81">
        <f>J46/0.01</f>
        <v>13000</v>
      </c>
      <c r="L46">
        <f>0.1/K46</f>
        <v>7.6923076923076919E-6</v>
      </c>
    </row>
    <row r="47" spans="1:12">
      <c r="A47">
        <v>0.6</v>
      </c>
      <c r="B47">
        <v>1</v>
      </c>
      <c r="C47" s="5">
        <v>2</v>
      </c>
      <c r="D47" s="4">
        <v>0.06</v>
      </c>
      <c r="E47" s="80">
        <v>1.4</v>
      </c>
      <c r="F47" s="90">
        <v>0.94</v>
      </c>
      <c r="G47" s="91" t="s">
        <v>55</v>
      </c>
      <c r="H47" s="80">
        <f t="shared" si="13"/>
        <v>70.435099531407431</v>
      </c>
      <c r="I47" s="80">
        <f t="shared" si="14"/>
        <v>940</v>
      </c>
      <c r="J47" s="80">
        <f>I48-I47</f>
        <v>820</v>
      </c>
      <c r="K47" s="80">
        <f>J47/0.01</f>
        <v>82000</v>
      </c>
      <c r="L47">
        <f>0.1/K47</f>
        <v>1.2195121951219514E-6</v>
      </c>
    </row>
    <row r="48" spans="1:12">
      <c r="A48">
        <v>0.6</v>
      </c>
      <c r="B48">
        <v>1</v>
      </c>
      <c r="C48" s="5">
        <v>2</v>
      </c>
      <c r="D48" s="4">
        <v>0.06</v>
      </c>
      <c r="E48">
        <v>1.41</v>
      </c>
      <c r="F48" s="6">
        <v>1.76</v>
      </c>
      <c r="G48" s="7" t="s">
        <v>56</v>
      </c>
      <c r="H48" s="4">
        <f t="shared" si="13"/>
        <v>358.16231614291803</v>
      </c>
      <c r="I48">
        <f t="shared" si="14"/>
        <v>1760</v>
      </c>
    </row>
    <row r="49" spans="1:12" s="62" customFormat="1">
      <c r="A49" s="62">
        <v>0.6</v>
      </c>
      <c r="B49" s="62">
        <v>1</v>
      </c>
      <c r="C49" s="63">
        <v>2</v>
      </c>
      <c r="D49" s="62">
        <v>0.06</v>
      </c>
      <c r="E49" s="62">
        <v>1.42</v>
      </c>
      <c r="F49" s="64"/>
      <c r="G49" s="65"/>
    </row>
    <row r="50" spans="1:12">
      <c r="A50" s="4">
        <v>0.6</v>
      </c>
      <c r="B50" s="4">
        <v>1</v>
      </c>
      <c r="C50" s="5">
        <v>2.5</v>
      </c>
      <c r="D50" s="4">
        <v>0.03</v>
      </c>
      <c r="E50" s="4">
        <v>1.31</v>
      </c>
      <c r="F50" s="36">
        <v>0.55000000000000004</v>
      </c>
      <c r="G50" s="7" t="s">
        <v>57</v>
      </c>
      <c r="H50">
        <f>-8.686*2*3.1416*IMAGINARY(G50)*10000*1000/I50</f>
        <v>27.570143002531353</v>
      </c>
      <c r="I50">
        <f>F50*1000</f>
        <v>550</v>
      </c>
      <c r="J50">
        <f>I51-I50</f>
        <v>0</v>
      </c>
      <c r="K50">
        <f t="shared" ref="K50:K60" si="18">J50/0.01</f>
        <v>0</v>
      </c>
      <c r="L50">
        <v>0</v>
      </c>
    </row>
    <row r="51" spans="1:12">
      <c r="A51">
        <v>0.6</v>
      </c>
      <c r="B51">
        <v>1</v>
      </c>
      <c r="C51" s="5">
        <v>2.5</v>
      </c>
      <c r="D51" s="4">
        <v>0.03</v>
      </c>
      <c r="E51">
        <v>1.32</v>
      </c>
      <c r="F51" s="36">
        <v>0.55000000000000004</v>
      </c>
      <c r="G51" s="7" t="s">
        <v>58</v>
      </c>
      <c r="H51">
        <f t="shared" ref="H51:H61" si="19">-8.686*2*3.1416*IMAGINARY(G51)*10000*1000/I51</f>
        <v>34.685830430590983</v>
      </c>
      <c r="I51">
        <f t="shared" ref="I51:I97" si="20">F51*1000</f>
        <v>550</v>
      </c>
      <c r="J51">
        <f t="shared" ref="J51:J59" si="21">I52-I51</f>
        <v>10</v>
      </c>
      <c r="K51">
        <f t="shared" si="18"/>
        <v>1000</v>
      </c>
      <c r="L51">
        <f t="shared" ref="L51:L60" si="22">0.1/K51</f>
        <v>1E-4</v>
      </c>
    </row>
    <row r="52" spans="1:12">
      <c r="A52">
        <v>0.6</v>
      </c>
      <c r="B52">
        <v>1</v>
      </c>
      <c r="C52" s="5">
        <v>2.5</v>
      </c>
      <c r="D52" s="4">
        <v>0.03</v>
      </c>
      <c r="E52">
        <v>1.33</v>
      </c>
      <c r="F52" s="36">
        <v>0.56000000000000005</v>
      </c>
      <c r="G52" s="7" t="s">
        <v>59</v>
      </c>
      <c r="H52">
        <f t="shared" si="19"/>
        <v>45.117309970226053</v>
      </c>
      <c r="I52">
        <f t="shared" si="20"/>
        <v>560</v>
      </c>
      <c r="J52">
        <f t="shared" si="21"/>
        <v>10</v>
      </c>
      <c r="K52">
        <f t="shared" si="18"/>
        <v>1000</v>
      </c>
      <c r="L52">
        <f t="shared" si="22"/>
        <v>1E-4</v>
      </c>
    </row>
    <row r="53" spans="1:12">
      <c r="A53">
        <v>0.6</v>
      </c>
      <c r="B53">
        <v>1</v>
      </c>
      <c r="C53" s="5">
        <v>2.5</v>
      </c>
      <c r="D53" s="4">
        <v>0.03</v>
      </c>
      <c r="E53">
        <v>1.34</v>
      </c>
      <c r="F53" s="36">
        <v>0.56999999999999995</v>
      </c>
      <c r="G53" s="7" t="s">
        <v>60</v>
      </c>
      <c r="H53">
        <f t="shared" si="19"/>
        <v>58.56170605178616</v>
      </c>
      <c r="I53">
        <f t="shared" si="20"/>
        <v>570</v>
      </c>
      <c r="J53">
        <f t="shared" si="21"/>
        <v>20</v>
      </c>
      <c r="K53">
        <f t="shared" si="18"/>
        <v>2000</v>
      </c>
      <c r="L53">
        <f t="shared" si="22"/>
        <v>5.0000000000000002E-5</v>
      </c>
    </row>
    <row r="54" spans="1:12">
      <c r="A54">
        <v>0.6</v>
      </c>
      <c r="B54">
        <v>1</v>
      </c>
      <c r="C54" s="5">
        <v>2.5</v>
      </c>
      <c r="D54" s="4">
        <v>0.03</v>
      </c>
      <c r="E54">
        <v>1.35</v>
      </c>
      <c r="F54" s="36">
        <v>0.59</v>
      </c>
      <c r="G54" s="7" t="s">
        <v>61</v>
      </c>
      <c r="H54">
        <f t="shared" si="19"/>
        <v>75.718048307717396</v>
      </c>
      <c r="I54">
        <f t="shared" si="20"/>
        <v>590</v>
      </c>
      <c r="J54">
        <f t="shared" si="21"/>
        <v>10</v>
      </c>
      <c r="K54">
        <f t="shared" si="18"/>
        <v>1000</v>
      </c>
      <c r="L54">
        <f t="shared" si="22"/>
        <v>1E-4</v>
      </c>
    </row>
    <row r="55" spans="1:12">
      <c r="A55">
        <v>0.6</v>
      </c>
      <c r="B55">
        <v>1</v>
      </c>
      <c r="C55" s="5">
        <v>2.5</v>
      </c>
      <c r="D55" s="4">
        <v>0.03</v>
      </c>
      <c r="E55">
        <v>1.36</v>
      </c>
      <c r="F55" s="36">
        <v>0.6</v>
      </c>
      <c r="G55" s="7" t="s">
        <v>62</v>
      </c>
      <c r="H55">
        <f t="shared" si="19"/>
        <v>108.62230793906818</v>
      </c>
      <c r="I55">
        <f t="shared" si="20"/>
        <v>600</v>
      </c>
      <c r="J55">
        <f t="shared" si="21"/>
        <v>20</v>
      </c>
      <c r="K55">
        <f t="shared" si="18"/>
        <v>2000</v>
      </c>
      <c r="L55">
        <f t="shared" si="22"/>
        <v>5.0000000000000002E-5</v>
      </c>
    </row>
    <row r="56" spans="1:12">
      <c r="A56">
        <v>0.6</v>
      </c>
      <c r="B56">
        <v>1</v>
      </c>
      <c r="C56" s="5">
        <v>2.5</v>
      </c>
      <c r="D56" s="4">
        <v>0.03</v>
      </c>
      <c r="E56">
        <v>1.37</v>
      </c>
      <c r="F56" s="36">
        <v>0.62</v>
      </c>
      <c r="G56" s="7" t="s">
        <v>63</v>
      </c>
      <c r="H56">
        <f t="shared" si="19"/>
        <v>135.7257644794893</v>
      </c>
      <c r="I56">
        <f t="shared" si="20"/>
        <v>620</v>
      </c>
      <c r="J56">
        <f t="shared" si="21"/>
        <v>30</v>
      </c>
      <c r="K56">
        <f t="shared" si="18"/>
        <v>3000</v>
      </c>
      <c r="L56">
        <f t="shared" si="22"/>
        <v>3.3333333333333335E-5</v>
      </c>
    </row>
    <row r="57" spans="1:12">
      <c r="A57">
        <v>0.6</v>
      </c>
      <c r="B57">
        <v>1</v>
      </c>
      <c r="C57" s="5">
        <v>2.5</v>
      </c>
      <c r="D57" s="4">
        <v>0.03</v>
      </c>
      <c r="E57">
        <v>1.38</v>
      </c>
      <c r="F57" s="36">
        <v>0.65</v>
      </c>
      <c r="G57" s="7" t="s">
        <v>64</v>
      </c>
      <c r="H57">
        <f t="shared" si="19"/>
        <v>251.06495501379953</v>
      </c>
      <c r="I57">
        <f t="shared" si="20"/>
        <v>650</v>
      </c>
      <c r="J57">
        <f t="shared" si="21"/>
        <v>40</v>
      </c>
      <c r="K57">
        <f t="shared" si="18"/>
        <v>4000</v>
      </c>
      <c r="L57">
        <f t="shared" si="22"/>
        <v>2.5000000000000001E-5</v>
      </c>
    </row>
    <row r="58" spans="1:12">
      <c r="A58">
        <v>0.6</v>
      </c>
      <c r="B58">
        <v>1</v>
      </c>
      <c r="C58" s="5">
        <v>2.5</v>
      </c>
      <c r="D58" s="4">
        <v>0.03</v>
      </c>
      <c r="E58">
        <v>1.39</v>
      </c>
      <c r="F58" s="36">
        <v>0.69</v>
      </c>
      <c r="G58" s="7" t="s">
        <v>65</v>
      </c>
      <c r="H58">
        <f t="shared" si="19"/>
        <v>273.9550388505761</v>
      </c>
      <c r="I58">
        <f t="shared" si="20"/>
        <v>690</v>
      </c>
      <c r="J58">
        <f t="shared" si="21"/>
        <v>60</v>
      </c>
      <c r="K58">
        <f t="shared" si="18"/>
        <v>6000</v>
      </c>
      <c r="L58">
        <f t="shared" si="22"/>
        <v>1.6666666666666667E-5</v>
      </c>
    </row>
    <row r="59" spans="1:12">
      <c r="A59">
        <v>0.6</v>
      </c>
      <c r="B59">
        <v>1</v>
      </c>
      <c r="C59" s="5">
        <v>2.5</v>
      </c>
      <c r="D59" s="4">
        <v>0.03</v>
      </c>
      <c r="E59">
        <v>1.4</v>
      </c>
      <c r="F59" s="36">
        <v>0.75</v>
      </c>
      <c r="G59" s="7" t="s">
        <v>66</v>
      </c>
      <c r="H59">
        <f t="shared" si="19"/>
        <v>200.14572732951257</v>
      </c>
      <c r="I59">
        <f t="shared" si="20"/>
        <v>750</v>
      </c>
      <c r="J59">
        <f t="shared" si="21"/>
        <v>89.999999999999091</v>
      </c>
      <c r="K59" s="33">
        <f t="shared" si="18"/>
        <v>8999.9999999999091</v>
      </c>
      <c r="L59">
        <f t="shared" si="22"/>
        <v>1.1111111111111223E-5</v>
      </c>
    </row>
    <row r="60" spans="1:12">
      <c r="A60">
        <v>0.6</v>
      </c>
      <c r="B60">
        <v>1</v>
      </c>
      <c r="C60" s="5">
        <v>2.5</v>
      </c>
      <c r="D60" s="4">
        <v>0.03</v>
      </c>
      <c r="E60">
        <v>1.41</v>
      </c>
      <c r="F60" s="39">
        <v>0.83999999999999908</v>
      </c>
      <c r="G60" s="37" t="s">
        <v>67</v>
      </c>
      <c r="H60">
        <f t="shared" si="19"/>
        <v>173.56530562307631</v>
      </c>
      <c r="I60">
        <f t="shared" si="20"/>
        <v>839.99999999999909</v>
      </c>
      <c r="J60">
        <f>I61-I60</f>
        <v>389.99999999999091</v>
      </c>
      <c r="K60" s="40">
        <f t="shared" si="18"/>
        <v>38999.999999999091</v>
      </c>
      <c r="L60">
        <f t="shared" si="22"/>
        <v>2.5641025641026241E-6</v>
      </c>
    </row>
    <row r="61" spans="1:12">
      <c r="A61" s="15">
        <v>0.6</v>
      </c>
      <c r="B61" s="15">
        <v>1</v>
      </c>
      <c r="C61" s="16">
        <v>2.5</v>
      </c>
      <c r="D61" s="15">
        <v>0.03</v>
      </c>
      <c r="E61" s="15">
        <v>1.42</v>
      </c>
      <c r="F61" s="17">
        <v>1.22999999999999</v>
      </c>
      <c r="G61" s="18" t="s">
        <v>68</v>
      </c>
      <c r="H61" s="15">
        <f t="shared" si="19"/>
        <v>259.18315390584468</v>
      </c>
      <c r="I61" s="15">
        <f t="shared" si="20"/>
        <v>1229.99999999999</v>
      </c>
      <c r="J61" s="15"/>
      <c r="K61" s="15"/>
      <c r="L61" s="15"/>
    </row>
    <row r="62" spans="1:12">
      <c r="A62" s="5">
        <v>0.6</v>
      </c>
      <c r="B62" s="5">
        <v>1</v>
      </c>
      <c r="C62" s="5">
        <v>2.5</v>
      </c>
      <c r="D62" s="5">
        <v>0.04</v>
      </c>
      <c r="E62" s="5">
        <v>1.31</v>
      </c>
      <c r="F62" s="22">
        <v>0.56999999999999995</v>
      </c>
      <c r="G62" s="7" t="s">
        <v>69</v>
      </c>
      <c r="H62">
        <f>-8.686*2*3.1416*IMAGINARY(G62)*10000*1000/I62</f>
        <v>24.111539139928425</v>
      </c>
      <c r="I62">
        <f t="shared" si="20"/>
        <v>570</v>
      </c>
      <c r="J62">
        <f>I63-I62</f>
        <v>10</v>
      </c>
      <c r="K62">
        <f>J62/0.01</f>
        <v>1000</v>
      </c>
      <c r="L62">
        <f>0.1/K62</f>
        <v>1E-4</v>
      </c>
    </row>
    <row r="63" spans="1:12">
      <c r="A63" s="5">
        <v>0.6</v>
      </c>
      <c r="B63" s="5">
        <v>1</v>
      </c>
      <c r="C63" s="5">
        <v>2.5</v>
      </c>
      <c r="D63" s="5">
        <v>0.04</v>
      </c>
      <c r="E63" s="5">
        <v>1.32</v>
      </c>
      <c r="F63" s="22">
        <v>0.57999999999999996</v>
      </c>
      <c r="G63" s="7" t="s">
        <v>70</v>
      </c>
      <c r="H63">
        <f t="shared" ref="H63:H109" si="23">-8.686*2*3.1416*IMAGINARY(G63)*10000*1000/I63</f>
        <v>29.358336517795806</v>
      </c>
      <c r="I63">
        <f t="shared" si="20"/>
        <v>580</v>
      </c>
      <c r="J63">
        <f t="shared" ref="J63:J72" si="24">I64-I63</f>
        <v>10</v>
      </c>
      <c r="K63">
        <f t="shared" ref="K63:K72" si="25">J63/0.01</f>
        <v>1000</v>
      </c>
      <c r="L63">
        <f t="shared" ref="L63:L72" si="26">0.1/K63</f>
        <v>1E-4</v>
      </c>
    </row>
    <row r="64" spans="1:12">
      <c r="A64" s="5">
        <v>0.6</v>
      </c>
      <c r="B64" s="5">
        <v>1</v>
      </c>
      <c r="C64" s="5">
        <v>2.5</v>
      </c>
      <c r="D64" s="5">
        <v>0.04</v>
      </c>
      <c r="E64" s="5">
        <v>1.33</v>
      </c>
      <c r="F64" s="22">
        <v>0.59</v>
      </c>
      <c r="G64" s="7" t="s">
        <v>71</v>
      </c>
      <c r="H64">
        <f t="shared" si="23"/>
        <v>36.318645189222003</v>
      </c>
      <c r="I64">
        <f t="shared" si="20"/>
        <v>590</v>
      </c>
      <c r="J64">
        <f t="shared" si="24"/>
        <v>10</v>
      </c>
      <c r="K64">
        <f t="shared" si="25"/>
        <v>1000</v>
      </c>
      <c r="L64">
        <f t="shared" si="26"/>
        <v>1E-4</v>
      </c>
    </row>
    <row r="65" spans="1:12">
      <c r="A65" s="5">
        <v>0.6</v>
      </c>
      <c r="B65" s="5">
        <v>1</v>
      </c>
      <c r="C65" s="5">
        <v>2.5</v>
      </c>
      <c r="D65" s="5">
        <v>0.04</v>
      </c>
      <c r="E65" s="5">
        <v>1.34</v>
      </c>
      <c r="F65" s="22">
        <v>0.6</v>
      </c>
      <c r="G65" s="7" t="s">
        <v>72</v>
      </c>
      <c r="H65">
        <f t="shared" si="23"/>
        <v>42.438795990360774</v>
      </c>
      <c r="I65">
        <f t="shared" si="20"/>
        <v>600</v>
      </c>
      <c r="J65">
        <f t="shared" si="24"/>
        <v>20</v>
      </c>
      <c r="K65">
        <f t="shared" si="25"/>
        <v>2000</v>
      </c>
      <c r="L65">
        <f t="shared" si="26"/>
        <v>5.0000000000000002E-5</v>
      </c>
    </row>
    <row r="66" spans="1:12">
      <c r="A66" s="5">
        <v>0.6</v>
      </c>
      <c r="B66" s="5">
        <v>1</v>
      </c>
      <c r="C66" s="5">
        <v>2.5</v>
      </c>
      <c r="D66" s="5">
        <v>0.04</v>
      </c>
      <c r="E66" s="5">
        <v>1.35</v>
      </c>
      <c r="F66" s="22">
        <v>0.62</v>
      </c>
      <c r="G66" s="7" t="s">
        <v>73</v>
      </c>
      <c r="H66">
        <f t="shared" si="23"/>
        <v>57.325765789541762</v>
      </c>
      <c r="I66">
        <f t="shared" si="20"/>
        <v>620</v>
      </c>
      <c r="J66">
        <f t="shared" si="24"/>
        <v>20</v>
      </c>
      <c r="K66">
        <f t="shared" si="25"/>
        <v>2000</v>
      </c>
      <c r="L66">
        <f t="shared" si="26"/>
        <v>5.0000000000000002E-5</v>
      </c>
    </row>
    <row r="67" spans="1:12">
      <c r="A67" s="5">
        <v>0.6</v>
      </c>
      <c r="B67" s="5">
        <v>1</v>
      </c>
      <c r="C67" s="5">
        <v>2.5</v>
      </c>
      <c r="D67" s="5">
        <v>0.04</v>
      </c>
      <c r="E67" s="5">
        <v>1.36</v>
      </c>
      <c r="F67" s="22">
        <v>0.64</v>
      </c>
      <c r="G67" s="7" t="s">
        <v>74</v>
      </c>
      <c r="H67">
        <f t="shared" si="23"/>
        <v>72.41128402244928</v>
      </c>
      <c r="I67">
        <f t="shared" si="20"/>
        <v>640</v>
      </c>
      <c r="J67">
        <f t="shared" si="24"/>
        <v>30</v>
      </c>
      <c r="K67">
        <f t="shared" si="25"/>
        <v>3000</v>
      </c>
      <c r="L67">
        <f t="shared" si="26"/>
        <v>3.3333333333333335E-5</v>
      </c>
    </row>
    <row r="68" spans="1:12">
      <c r="A68" s="5">
        <v>0.6</v>
      </c>
      <c r="B68" s="5">
        <v>1</v>
      </c>
      <c r="C68" s="5">
        <v>2.5</v>
      </c>
      <c r="D68" s="5">
        <v>0.04</v>
      </c>
      <c r="E68" s="5">
        <v>1.37</v>
      </c>
      <c r="F68" s="22">
        <v>0.67</v>
      </c>
      <c r="G68" s="7" t="s">
        <v>75</v>
      </c>
      <c r="H68">
        <f t="shared" si="23"/>
        <v>97.000511202651651</v>
      </c>
      <c r="I68">
        <f t="shared" si="20"/>
        <v>670</v>
      </c>
      <c r="J68">
        <f t="shared" si="24"/>
        <v>30</v>
      </c>
      <c r="K68">
        <f t="shared" si="25"/>
        <v>3000</v>
      </c>
      <c r="L68">
        <f t="shared" si="26"/>
        <v>3.3333333333333335E-5</v>
      </c>
    </row>
    <row r="69" spans="1:12">
      <c r="A69" s="26">
        <v>0.6</v>
      </c>
      <c r="B69" s="26">
        <v>1</v>
      </c>
      <c r="C69" s="5">
        <v>2.5</v>
      </c>
      <c r="D69" s="26">
        <v>0.04</v>
      </c>
      <c r="E69" s="26">
        <v>1.38</v>
      </c>
      <c r="F69" s="27">
        <v>0.7</v>
      </c>
      <c r="G69" s="7" t="s">
        <v>76</v>
      </c>
      <c r="H69">
        <f t="shared" si="23"/>
        <v>123.32402905452221</v>
      </c>
      <c r="I69">
        <f t="shared" si="20"/>
        <v>700</v>
      </c>
      <c r="J69">
        <f t="shared" si="24"/>
        <v>50</v>
      </c>
      <c r="K69">
        <f t="shared" si="25"/>
        <v>5000</v>
      </c>
      <c r="L69">
        <f t="shared" si="26"/>
        <v>2.0000000000000002E-5</v>
      </c>
    </row>
    <row r="70" spans="1:12" ht="15.75" thickBot="1">
      <c r="A70" s="26">
        <v>0.6</v>
      </c>
      <c r="B70" s="26">
        <v>1</v>
      </c>
      <c r="C70" s="5">
        <v>2.5</v>
      </c>
      <c r="D70" s="26">
        <v>0.04</v>
      </c>
      <c r="E70" s="26">
        <v>1.39</v>
      </c>
      <c r="F70" s="27">
        <v>0.75</v>
      </c>
      <c r="G70" s="7" t="s">
        <v>77</v>
      </c>
      <c r="H70">
        <f t="shared" si="23"/>
        <v>189.95162972098419</v>
      </c>
      <c r="I70">
        <f t="shared" si="20"/>
        <v>750</v>
      </c>
      <c r="J70">
        <f t="shared" si="24"/>
        <v>70</v>
      </c>
      <c r="K70">
        <f t="shared" si="25"/>
        <v>7000</v>
      </c>
      <c r="L70">
        <f t="shared" si="26"/>
        <v>1.4285714285714287E-5</v>
      </c>
    </row>
    <row r="71" spans="1:12" ht="15.75" thickBot="1">
      <c r="A71" s="26">
        <v>0.6</v>
      </c>
      <c r="B71" s="26">
        <v>1</v>
      </c>
      <c r="C71" s="5">
        <v>2.5</v>
      </c>
      <c r="D71" s="26">
        <v>0.04</v>
      </c>
      <c r="E71" s="26">
        <v>1.4</v>
      </c>
      <c r="F71" s="41">
        <v>0.82</v>
      </c>
      <c r="G71" s="7" t="s">
        <v>78</v>
      </c>
      <c r="H71">
        <f t="shared" si="23"/>
        <v>307.41512080647675</v>
      </c>
      <c r="I71">
        <f t="shared" si="20"/>
        <v>820</v>
      </c>
      <c r="J71">
        <f t="shared" si="24"/>
        <v>130</v>
      </c>
      <c r="K71" s="33">
        <f t="shared" si="25"/>
        <v>13000</v>
      </c>
      <c r="L71">
        <f t="shared" si="26"/>
        <v>7.6923076923076919E-6</v>
      </c>
    </row>
    <row r="72" spans="1:12" ht="15.75" thickBot="1">
      <c r="A72" s="26">
        <v>0.6</v>
      </c>
      <c r="B72" s="26">
        <v>1</v>
      </c>
      <c r="C72" s="5">
        <v>2.5</v>
      </c>
      <c r="D72" s="26">
        <v>0.04</v>
      </c>
      <c r="E72" s="26">
        <v>1.41</v>
      </c>
      <c r="F72" s="41">
        <v>0.95</v>
      </c>
      <c r="G72" s="7" t="s">
        <v>79</v>
      </c>
      <c r="H72">
        <f t="shared" si="23"/>
        <v>333.97260189226063</v>
      </c>
      <c r="I72">
        <f t="shared" si="20"/>
        <v>950</v>
      </c>
      <c r="J72">
        <f t="shared" si="24"/>
        <v>1050</v>
      </c>
      <c r="K72" s="40">
        <f t="shared" si="25"/>
        <v>105000</v>
      </c>
      <c r="L72">
        <f t="shared" si="26"/>
        <v>9.5238095238095245E-7</v>
      </c>
    </row>
    <row r="73" spans="1:12">
      <c r="A73" s="29">
        <v>0.6</v>
      </c>
      <c r="B73" s="29">
        <v>1</v>
      </c>
      <c r="C73" s="16">
        <v>2.5</v>
      </c>
      <c r="D73" s="29">
        <v>0.04</v>
      </c>
      <c r="E73" s="29">
        <v>1.42</v>
      </c>
      <c r="F73" s="30">
        <v>2</v>
      </c>
      <c r="G73" s="35" t="s">
        <v>80</v>
      </c>
      <c r="H73" s="15">
        <f t="shared" si="23"/>
        <v>434.95897355682894</v>
      </c>
      <c r="I73" s="15">
        <f t="shared" si="20"/>
        <v>2000</v>
      </c>
      <c r="J73" s="15"/>
      <c r="K73" s="15"/>
      <c r="L73" s="15"/>
    </row>
    <row r="74" spans="1:12">
      <c r="A74">
        <v>0.6</v>
      </c>
      <c r="B74">
        <v>1</v>
      </c>
      <c r="C74" s="5">
        <v>2.5</v>
      </c>
      <c r="D74">
        <v>0.05</v>
      </c>
      <c r="E74">
        <v>1.31</v>
      </c>
      <c r="F74" s="36">
        <v>0.57999999999999996</v>
      </c>
      <c r="G74" s="37" t="s">
        <v>81</v>
      </c>
      <c r="H74" s="4">
        <f t="shared" si="23"/>
        <v>14.517165232190598</v>
      </c>
      <c r="I74">
        <f t="shared" si="20"/>
        <v>580</v>
      </c>
      <c r="J74">
        <f t="shared" ref="J74:J83" si="27">I75-I74</f>
        <v>10</v>
      </c>
      <c r="K74">
        <f t="shared" ref="K74:K84" si="28">J74/0.01</f>
        <v>1000</v>
      </c>
      <c r="L74">
        <f t="shared" ref="L74:L96" si="29">0.1/K74</f>
        <v>1E-4</v>
      </c>
    </row>
    <row r="75" spans="1:12">
      <c r="A75">
        <v>0.6</v>
      </c>
      <c r="B75">
        <v>1</v>
      </c>
      <c r="C75" s="5">
        <v>2.5</v>
      </c>
      <c r="D75">
        <v>0.05</v>
      </c>
      <c r="E75">
        <v>1.32</v>
      </c>
      <c r="F75" s="36">
        <v>0.59</v>
      </c>
      <c r="G75" s="37" t="s">
        <v>82</v>
      </c>
      <c r="H75" s="4">
        <f t="shared" si="23"/>
        <v>17.004403249077061</v>
      </c>
      <c r="I75">
        <f t="shared" si="20"/>
        <v>590</v>
      </c>
      <c r="J75">
        <f t="shared" si="27"/>
        <v>20</v>
      </c>
      <c r="K75">
        <f t="shared" si="28"/>
        <v>2000</v>
      </c>
      <c r="L75">
        <f t="shared" si="29"/>
        <v>5.0000000000000002E-5</v>
      </c>
    </row>
    <row r="76" spans="1:12">
      <c r="A76">
        <v>0.6</v>
      </c>
      <c r="B76">
        <v>1</v>
      </c>
      <c r="C76" s="5">
        <v>2.5</v>
      </c>
      <c r="D76">
        <v>0.05</v>
      </c>
      <c r="E76">
        <v>1.33</v>
      </c>
      <c r="F76" s="36">
        <v>0.61</v>
      </c>
      <c r="G76" s="37" t="s">
        <v>83</v>
      </c>
      <c r="H76" s="4">
        <f t="shared" si="23"/>
        <v>19.997703043121899</v>
      </c>
      <c r="I76">
        <f t="shared" si="20"/>
        <v>610</v>
      </c>
      <c r="J76">
        <f t="shared" si="27"/>
        <v>10</v>
      </c>
      <c r="K76">
        <f t="shared" si="28"/>
        <v>1000</v>
      </c>
      <c r="L76">
        <f t="shared" si="29"/>
        <v>1E-4</v>
      </c>
    </row>
    <row r="77" spans="1:12">
      <c r="A77">
        <v>0.6</v>
      </c>
      <c r="B77">
        <v>1</v>
      </c>
      <c r="C77" s="5">
        <v>2.5</v>
      </c>
      <c r="D77">
        <v>0.05</v>
      </c>
      <c r="E77">
        <v>1.34</v>
      </c>
      <c r="F77" s="36">
        <v>0.62</v>
      </c>
      <c r="G77" s="37" t="s">
        <v>84</v>
      </c>
      <c r="H77" s="4">
        <f t="shared" si="23"/>
        <v>25.31316044316738</v>
      </c>
      <c r="I77">
        <f t="shared" si="20"/>
        <v>620</v>
      </c>
      <c r="J77">
        <f t="shared" si="27"/>
        <v>20</v>
      </c>
      <c r="K77">
        <f t="shared" si="28"/>
        <v>2000</v>
      </c>
      <c r="L77">
        <f t="shared" si="29"/>
        <v>5.0000000000000002E-5</v>
      </c>
    </row>
    <row r="78" spans="1:12">
      <c r="A78">
        <v>0.6</v>
      </c>
      <c r="B78">
        <v>1</v>
      </c>
      <c r="C78" s="5">
        <v>2.5</v>
      </c>
      <c r="D78">
        <v>0.05</v>
      </c>
      <c r="E78">
        <v>1.35</v>
      </c>
      <c r="F78" s="6">
        <v>0.64</v>
      </c>
      <c r="G78" s="7" t="s">
        <v>85</v>
      </c>
      <c r="H78" s="4">
        <f t="shared" si="23"/>
        <v>30.965077648750434</v>
      </c>
      <c r="I78">
        <f t="shared" si="20"/>
        <v>640</v>
      </c>
      <c r="J78">
        <f t="shared" si="27"/>
        <v>10</v>
      </c>
      <c r="K78">
        <f t="shared" si="28"/>
        <v>1000</v>
      </c>
      <c r="L78">
        <f t="shared" si="29"/>
        <v>1E-4</v>
      </c>
    </row>
    <row r="79" spans="1:12">
      <c r="A79">
        <v>0.6</v>
      </c>
      <c r="B79">
        <v>1</v>
      </c>
      <c r="C79" s="5">
        <v>2.5</v>
      </c>
      <c r="D79">
        <v>0.05</v>
      </c>
      <c r="E79" s="81">
        <v>1.36</v>
      </c>
      <c r="F79" s="82">
        <v>0.65</v>
      </c>
      <c r="G79" s="83" t="s">
        <v>86</v>
      </c>
      <c r="H79" s="81">
        <f t="shared" si="23"/>
        <v>38.355194145983027</v>
      </c>
      <c r="I79" s="81">
        <f t="shared" si="20"/>
        <v>650</v>
      </c>
      <c r="J79" s="81">
        <f t="shared" si="27"/>
        <v>40</v>
      </c>
      <c r="K79" s="81">
        <f t="shared" si="28"/>
        <v>4000</v>
      </c>
      <c r="L79">
        <f t="shared" si="29"/>
        <v>2.5000000000000001E-5</v>
      </c>
    </row>
    <row r="80" spans="1:12">
      <c r="A80">
        <v>0.6</v>
      </c>
      <c r="B80">
        <v>1</v>
      </c>
      <c r="C80" s="5">
        <v>2.5</v>
      </c>
      <c r="D80">
        <v>0.05</v>
      </c>
      <c r="E80">
        <v>1.37</v>
      </c>
      <c r="F80" s="6">
        <v>0.69</v>
      </c>
      <c r="G80" s="7" t="s">
        <v>87</v>
      </c>
      <c r="H80" s="4">
        <f t="shared" si="23"/>
        <v>47.573828975115198</v>
      </c>
      <c r="I80">
        <f t="shared" si="20"/>
        <v>690</v>
      </c>
      <c r="J80">
        <f t="shared" si="27"/>
        <v>40</v>
      </c>
      <c r="K80">
        <f t="shared" si="28"/>
        <v>4000</v>
      </c>
      <c r="L80">
        <f t="shared" si="29"/>
        <v>2.5000000000000001E-5</v>
      </c>
    </row>
    <row r="81" spans="1:12">
      <c r="A81">
        <v>0.6</v>
      </c>
      <c r="B81">
        <v>1</v>
      </c>
      <c r="C81" s="5">
        <v>2.5</v>
      </c>
      <c r="D81">
        <v>0.05</v>
      </c>
      <c r="E81">
        <v>1.38</v>
      </c>
      <c r="F81" s="6">
        <v>0.73</v>
      </c>
      <c r="G81" s="7" t="s">
        <v>88</v>
      </c>
      <c r="H81" s="4">
        <f t="shared" si="23"/>
        <v>58.535757849882557</v>
      </c>
      <c r="I81">
        <f t="shared" si="20"/>
        <v>730</v>
      </c>
      <c r="J81">
        <f t="shared" si="27"/>
        <v>60</v>
      </c>
      <c r="K81">
        <f t="shared" si="28"/>
        <v>6000</v>
      </c>
      <c r="L81">
        <f t="shared" si="29"/>
        <v>1.6666666666666667E-5</v>
      </c>
    </row>
    <row r="82" spans="1:12">
      <c r="A82">
        <v>0.6</v>
      </c>
      <c r="B82">
        <v>1</v>
      </c>
      <c r="C82" s="5">
        <v>2.5</v>
      </c>
      <c r="D82">
        <v>0.05</v>
      </c>
      <c r="E82">
        <v>1.39</v>
      </c>
      <c r="F82" s="6">
        <v>0.79</v>
      </c>
      <c r="G82" s="7" t="s">
        <v>89</v>
      </c>
      <c r="H82" s="4">
        <f t="shared" si="23"/>
        <v>75.111042256983865</v>
      </c>
      <c r="I82">
        <f t="shared" si="20"/>
        <v>790</v>
      </c>
      <c r="J82">
        <f t="shared" si="27"/>
        <v>59.999999999998977</v>
      </c>
      <c r="K82">
        <f t="shared" si="28"/>
        <v>5999.9999999998972</v>
      </c>
      <c r="L82">
        <f t="shared" si="29"/>
        <v>1.6666666666666952E-5</v>
      </c>
    </row>
    <row r="83" spans="1:12">
      <c r="A83">
        <v>0.6</v>
      </c>
      <c r="B83">
        <v>1</v>
      </c>
      <c r="C83" s="5">
        <v>2.5</v>
      </c>
      <c r="D83">
        <v>0.05</v>
      </c>
      <c r="E83">
        <v>1.4</v>
      </c>
      <c r="F83" s="42">
        <v>0.84999999999999898</v>
      </c>
      <c r="G83" s="37" t="s">
        <v>90</v>
      </c>
      <c r="H83" s="4">
        <f t="shared" si="23"/>
        <v>99.965623488591021</v>
      </c>
      <c r="I83">
        <f t="shared" si="20"/>
        <v>849.99999999999898</v>
      </c>
      <c r="J83">
        <f t="shared" si="27"/>
        <v>160.00000000000102</v>
      </c>
      <c r="K83" s="33">
        <f t="shared" si="28"/>
        <v>16000.000000000102</v>
      </c>
      <c r="L83">
        <f t="shared" si="29"/>
        <v>6.2499999999999605E-6</v>
      </c>
    </row>
    <row r="84" spans="1:12">
      <c r="A84">
        <v>0.6</v>
      </c>
      <c r="B84">
        <v>1</v>
      </c>
      <c r="C84" s="5">
        <v>2.5</v>
      </c>
      <c r="D84">
        <v>0.05</v>
      </c>
      <c r="E84">
        <v>1.41</v>
      </c>
      <c r="F84" s="39">
        <v>1.01</v>
      </c>
      <c r="G84" s="37" t="s">
        <v>91</v>
      </c>
      <c r="H84" s="4">
        <f t="shared" si="23"/>
        <v>122.90006633671153</v>
      </c>
      <c r="I84">
        <f t="shared" si="20"/>
        <v>1010</v>
      </c>
      <c r="J84">
        <f>I85-I84</f>
        <v>980</v>
      </c>
      <c r="K84" s="43">
        <f t="shared" si="28"/>
        <v>98000</v>
      </c>
      <c r="L84">
        <f t="shared" si="29"/>
        <v>1.0204081632653063E-6</v>
      </c>
    </row>
    <row r="85" spans="1:12">
      <c r="A85" s="15">
        <v>0.6</v>
      </c>
      <c r="B85" s="15">
        <v>1</v>
      </c>
      <c r="C85" s="16">
        <v>2.5</v>
      </c>
      <c r="D85" s="15">
        <v>0.05</v>
      </c>
      <c r="E85" s="15">
        <v>1.42</v>
      </c>
      <c r="F85" s="44">
        <v>1.99</v>
      </c>
      <c r="G85" s="35" t="s">
        <v>92</v>
      </c>
      <c r="H85" s="15">
        <f t="shared" si="23"/>
        <v>275.72142014707606</v>
      </c>
      <c r="I85" s="15">
        <f t="shared" si="20"/>
        <v>1990</v>
      </c>
      <c r="J85" s="15"/>
      <c r="K85" s="15"/>
      <c r="L85" s="15"/>
    </row>
    <row r="86" spans="1:12">
      <c r="A86" s="4">
        <v>0.6</v>
      </c>
      <c r="B86" s="4">
        <v>1</v>
      </c>
      <c r="C86" s="5">
        <v>2.5</v>
      </c>
      <c r="D86" s="4">
        <v>0.06</v>
      </c>
      <c r="E86" s="4">
        <v>1.31</v>
      </c>
      <c r="F86" s="45">
        <v>0.59</v>
      </c>
      <c r="G86" s="7" t="s">
        <v>93</v>
      </c>
      <c r="H86">
        <f t="shared" si="23"/>
        <v>10.590868987372332</v>
      </c>
      <c r="I86">
        <f t="shared" si="20"/>
        <v>590</v>
      </c>
      <c r="J86">
        <f t="shared" ref="J86" si="30">I87-I86</f>
        <v>10</v>
      </c>
      <c r="K86">
        <f t="shared" ref="K86:K96" si="31">J86/0.01</f>
        <v>1000</v>
      </c>
      <c r="L86">
        <f t="shared" si="29"/>
        <v>1E-4</v>
      </c>
    </row>
    <row r="87" spans="1:12">
      <c r="A87">
        <v>0.6</v>
      </c>
      <c r="B87">
        <v>1</v>
      </c>
      <c r="C87" s="5">
        <v>2.5</v>
      </c>
      <c r="D87" s="4">
        <v>0.06</v>
      </c>
      <c r="E87">
        <v>1.32</v>
      </c>
      <c r="F87" s="45">
        <v>0.6</v>
      </c>
      <c r="G87" s="7" t="s">
        <v>94</v>
      </c>
      <c r="H87">
        <f t="shared" si="23"/>
        <v>12.287668990920578</v>
      </c>
      <c r="I87">
        <f t="shared" si="20"/>
        <v>600</v>
      </c>
      <c r="J87">
        <f>I88-I87</f>
        <v>10</v>
      </c>
      <c r="K87">
        <f t="shared" si="31"/>
        <v>1000</v>
      </c>
      <c r="L87">
        <f t="shared" si="29"/>
        <v>1E-4</v>
      </c>
    </row>
    <row r="88" spans="1:12">
      <c r="A88">
        <v>0.6</v>
      </c>
      <c r="B88">
        <v>1</v>
      </c>
      <c r="C88" s="5">
        <v>2.5</v>
      </c>
      <c r="D88" s="4">
        <v>0.06</v>
      </c>
      <c r="E88">
        <v>1.33</v>
      </c>
      <c r="F88" s="45">
        <v>0.61</v>
      </c>
      <c r="G88" s="7" t="s">
        <v>95</v>
      </c>
      <c r="H88">
        <f t="shared" si="23"/>
        <v>11.134642477758645</v>
      </c>
      <c r="I88">
        <f t="shared" si="20"/>
        <v>610</v>
      </c>
      <c r="J88">
        <f t="shared" ref="J88:J96" si="32">I89-I88</f>
        <v>20</v>
      </c>
      <c r="K88">
        <f t="shared" si="31"/>
        <v>2000</v>
      </c>
      <c r="L88">
        <f t="shared" si="29"/>
        <v>5.0000000000000002E-5</v>
      </c>
    </row>
    <row r="89" spans="1:12">
      <c r="A89">
        <v>0.6</v>
      </c>
      <c r="B89">
        <v>1</v>
      </c>
      <c r="C89" s="5">
        <v>2.5</v>
      </c>
      <c r="D89" s="4">
        <v>0.06</v>
      </c>
      <c r="E89">
        <v>1.34</v>
      </c>
      <c r="F89" s="45">
        <v>0.63</v>
      </c>
      <c r="G89" s="7" t="s">
        <v>96</v>
      </c>
      <c r="H89">
        <f t="shared" si="23"/>
        <v>13.270110877968682</v>
      </c>
      <c r="I89">
        <f t="shared" si="20"/>
        <v>630</v>
      </c>
      <c r="J89">
        <f t="shared" si="32"/>
        <v>20</v>
      </c>
      <c r="K89">
        <f t="shared" si="31"/>
        <v>2000</v>
      </c>
      <c r="L89">
        <f t="shared" si="29"/>
        <v>5.0000000000000002E-5</v>
      </c>
    </row>
    <row r="90" spans="1:12">
      <c r="A90">
        <v>0.6</v>
      </c>
      <c r="B90">
        <v>1</v>
      </c>
      <c r="C90" s="5">
        <v>2.5</v>
      </c>
      <c r="D90" s="4">
        <v>0.06</v>
      </c>
      <c r="E90">
        <v>1.35</v>
      </c>
      <c r="F90" s="45">
        <v>0.65</v>
      </c>
      <c r="G90" s="7" t="s">
        <v>97</v>
      </c>
      <c r="H90">
        <f t="shared" si="23"/>
        <v>15.541240796533456</v>
      </c>
      <c r="I90">
        <f t="shared" si="20"/>
        <v>650</v>
      </c>
      <c r="J90">
        <f t="shared" si="32"/>
        <v>20</v>
      </c>
      <c r="K90">
        <f t="shared" si="31"/>
        <v>2000</v>
      </c>
      <c r="L90">
        <f t="shared" si="29"/>
        <v>5.0000000000000002E-5</v>
      </c>
    </row>
    <row r="91" spans="1:12">
      <c r="A91">
        <v>0.6</v>
      </c>
      <c r="B91">
        <v>1</v>
      </c>
      <c r="C91" s="5">
        <v>2.5</v>
      </c>
      <c r="D91" s="4">
        <v>0.06</v>
      </c>
      <c r="E91">
        <v>1.36</v>
      </c>
      <c r="F91" s="45">
        <v>0.67</v>
      </c>
      <c r="G91" s="7" t="s">
        <v>98</v>
      </c>
      <c r="H91">
        <f t="shared" si="23"/>
        <v>19.311209786438027</v>
      </c>
      <c r="I91">
        <f t="shared" si="20"/>
        <v>670</v>
      </c>
      <c r="J91">
        <f t="shared" si="32"/>
        <v>20</v>
      </c>
      <c r="K91">
        <f t="shared" si="31"/>
        <v>2000</v>
      </c>
      <c r="L91">
        <f t="shared" si="29"/>
        <v>5.0000000000000002E-5</v>
      </c>
    </row>
    <row r="92" spans="1:12">
      <c r="A92">
        <v>0.6</v>
      </c>
      <c r="B92">
        <v>1</v>
      </c>
      <c r="C92" s="5">
        <v>2.5</v>
      </c>
      <c r="D92" s="4">
        <v>0.06</v>
      </c>
      <c r="E92">
        <v>1.37</v>
      </c>
      <c r="F92" s="45">
        <v>0.69</v>
      </c>
      <c r="G92" s="7" t="s">
        <v>99</v>
      </c>
      <c r="H92">
        <f t="shared" si="23"/>
        <v>19.593915462170145</v>
      </c>
      <c r="I92">
        <f t="shared" si="20"/>
        <v>690</v>
      </c>
      <c r="J92">
        <f t="shared" si="32"/>
        <v>50</v>
      </c>
      <c r="K92">
        <f t="shared" si="31"/>
        <v>5000</v>
      </c>
      <c r="L92">
        <f t="shared" si="29"/>
        <v>2.0000000000000002E-5</v>
      </c>
    </row>
    <row r="93" spans="1:12">
      <c r="A93">
        <v>0.6</v>
      </c>
      <c r="B93">
        <v>1</v>
      </c>
      <c r="C93" s="5">
        <v>2.5</v>
      </c>
      <c r="D93" s="4">
        <v>0.06</v>
      </c>
      <c r="E93">
        <v>1.38</v>
      </c>
      <c r="F93" s="45">
        <v>0.74</v>
      </c>
      <c r="G93" s="7" t="s">
        <v>100</v>
      </c>
      <c r="H93">
        <f t="shared" si="23"/>
        <v>27.857578629788616</v>
      </c>
      <c r="I93">
        <f t="shared" si="20"/>
        <v>740</v>
      </c>
      <c r="J93">
        <f t="shared" si="32"/>
        <v>50</v>
      </c>
      <c r="K93">
        <f t="shared" si="31"/>
        <v>5000</v>
      </c>
      <c r="L93">
        <f t="shared" si="29"/>
        <v>2.0000000000000002E-5</v>
      </c>
    </row>
    <row r="94" spans="1:12">
      <c r="A94">
        <v>0.6</v>
      </c>
      <c r="B94">
        <v>1</v>
      </c>
      <c r="C94" s="5">
        <v>2.5</v>
      </c>
      <c r="D94" s="4">
        <v>0.06</v>
      </c>
      <c r="E94">
        <v>1.39</v>
      </c>
      <c r="F94" s="45">
        <v>0.79</v>
      </c>
      <c r="G94" s="7" t="s">
        <v>101</v>
      </c>
      <c r="H94">
        <f t="shared" si="23"/>
        <v>35.703515326206876</v>
      </c>
      <c r="I94">
        <f t="shared" si="20"/>
        <v>790</v>
      </c>
      <c r="J94">
        <f t="shared" si="32"/>
        <v>80</v>
      </c>
      <c r="K94">
        <f t="shared" si="31"/>
        <v>8000</v>
      </c>
      <c r="L94">
        <f t="shared" si="29"/>
        <v>1.2500000000000001E-5</v>
      </c>
    </row>
    <row r="95" spans="1:12">
      <c r="A95">
        <v>0.6</v>
      </c>
      <c r="B95">
        <v>1</v>
      </c>
      <c r="C95" s="5">
        <v>2.5</v>
      </c>
      <c r="D95" s="4">
        <v>0.06</v>
      </c>
      <c r="E95">
        <v>1.4</v>
      </c>
      <c r="F95" s="45">
        <v>0.87</v>
      </c>
      <c r="G95" s="7" t="s">
        <v>102</v>
      </c>
      <c r="H95">
        <f t="shared" si="23"/>
        <v>45.202908012491037</v>
      </c>
      <c r="I95">
        <f t="shared" si="20"/>
        <v>870</v>
      </c>
      <c r="J95">
        <f t="shared" si="32"/>
        <v>170</v>
      </c>
      <c r="K95" s="33">
        <f t="shared" si="31"/>
        <v>17000</v>
      </c>
      <c r="L95">
        <f t="shared" si="29"/>
        <v>5.8823529411764709E-6</v>
      </c>
    </row>
    <row r="96" spans="1:12">
      <c r="A96" s="110">
        <v>0.6</v>
      </c>
      <c r="B96" s="110">
        <v>1</v>
      </c>
      <c r="C96" s="111">
        <v>2.5</v>
      </c>
      <c r="D96" s="110">
        <v>0.06</v>
      </c>
      <c r="E96" s="33">
        <v>1.41</v>
      </c>
      <c r="F96" s="77">
        <v>1.04</v>
      </c>
      <c r="G96" s="71" t="s">
        <v>103</v>
      </c>
      <c r="H96" s="33">
        <f t="shared" si="23"/>
        <v>54.233368026511251</v>
      </c>
      <c r="I96" s="33">
        <f t="shared" si="20"/>
        <v>1040</v>
      </c>
      <c r="J96" s="33">
        <f t="shared" si="32"/>
        <v>960</v>
      </c>
      <c r="K96" s="33">
        <f t="shared" si="31"/>
        <v>96000</v>
      </c>
      <c r="L96">
        <f t="shared" si="29"/>
        <v>1.0416666666666667E-6</v>
      </c>
    </row>
    <row r="97" spans="1:12">
      <c r="A97" s="15">
        <v>0.6</v>
      </c>
      <c r="B97" s="15">
        <v>1</v>
      </c>
      <c r="C97" s="16">
        <v>2.5</v>
      </c>
      <c r="D97" s="15">
        <v>0.06</v>
      </c>
      <c r="E97" s="15">
        <v>1.42</v>
      </c>
      <c r="F97" s="46">
        <v>2</v>
      </c>
      <c r="G97" s="35" t="s">
        <v>104</v>
      </c>
      <c r="H97" s="15">
        <f t="shared" si="23"/>
        <v>262.40098521518064</v>
      </c>
      <c r="I97" s="15">
        <f t="shared" si="20"/>
        <v>2000</v>
      </c>
      <c r="J97" s="15"/>
      <c r="K97" s="15"/>
      <c r="L97" s="15"/>
    </row>
    <row r="98" spans="1:12">
      <c r="A98" s="4">
        <v>0.6</v>
      </c>
      <c r="B98" s="4">
        <v>1</v>
      </c>
      <c r="C98" s="5">
        <v>3</v>
      </c>
      <c r="D98" s="4">
        <v>0.03</v>
      </c>
      <c r="E98" s="4">
        <v>1.31</v>
      </c>
      <c r="F98" s="45">
        <v>0.55000000000000004</v>
      </c>
      <c r="G98" s="7" t="s">
        <v>105</v>
      </c>
      <c r="H98">
        <f t="shared" si="23"/>
        <v>15.332978170374895</v>
      </c>
      <c r="I98" s="9">
        <f>F98*1000</f>
        <v>550</v>
      </c>
      <c r="J98" s="10">
        <f>I99-I98</f>
        <v>0</v>
      </c>
      <c r="K98" s="47">
        <f>J98/0.01</f>
        <v>0</v>
      </c>
      <c r="L98" s="48">
        <v>0</v>
      </c>
    </row>
    <row r="99" spans="1:12">
      <c r="A99">
        <v>0.6</v>
      </c>
      <c r="B99">
        <v>1</v>
      </c>
      <c r="C99" s="5">
        <v>3</v>
      </c>
      <c r="D99" s="4">
        <v>0.03</v>
      </c>
      <c r="E99">
        <v>1.32</v>
      </c>
      <c r="F99" s="45">
        <v>0.55000000000000004</v>
      </c>
      <c r="G99" s="7" t="s">
        <v>106</v>
      </c>
      <c r="H99">
        <f t="shared" si="23"/>
        <v>19.368902696149181</v>
      </c>
      <c r="I99" s="9">
        <f t="shared" ref="I99:I109" si="33">F99*1000</f>
        <v>550</v>
      </c>
      <c r="J99" s="10">
        <f t="shared" ref="J99:J108" si="34">I100-I99</f>
        <v>10</v>
      </c>
      <c r="K99" s="47">
        <f t="shared" ref="K99:K108" si="35">J99/0.01</f>
        <v>1000</v>
      </c>
      <c r="L99" s="48">
        <v>1</v>
      </c>
    </row>
    <row r="100" spans="1:12">
      <c r="A100">
        <v>0.6</v>
      </c>
      <c r="B100">
        <v>1</v>
      </c>
      <c r="C100" s="5">
        <v>3</v>
      </c>
      <c r="D100" s="4">
        <v>0.03</v>
      </c>
      <c r="E100">
        <v>1.33</v>
      </c>
      <c r="F100" s="45">
        <v>0.56000000000000005</v>
      </c>
      <c r="G100" s="7" t="s">
        <v>107</v>
      </c>
      <c r="H100">
        <f t="shared" si="23"/>
        <v>25.116296579470884</v>
      </c>
      <c r="I100" s="9">
        <f t="shared" si="33"/>
        <v>560</v>
      </c>
      <c r="J100" s="10">
        <f t="shared" si="34"/>
        <v>10</v>
      </c>
      <c r="K100" s="47">
        <f t="shared" si="35"/>
        <v>1000</v>
      </c>
      <c r="L100" s="48">
        <v>2</v>
      </c>
    </row>
    <row r="101" spans="1:12">
      <c r="A101">
        <v>0.6</v>
      </c>
      <c r="B101">
        <v>1</v>
      </c>
      <c r="C101" s="5">
        <v>3</v>
      </c>
      <c r="D101" s="4">
        <v>0.03</v>
      </c>
      <c r="E101">
        <v>1.34</v>
      </c>
      <c r="F101" s="45">
        <v>0.56999999999999995</v>
      </c>
      <c r="G101" s="7" t="s">
        <v>108</v>
      </c>
      <c r="H101">
        <f t="shared" si="23"/>
        <v>32.604075203870302</v>
      </c>
      <c r="I101" s="9">
        <f t="shared" si="33"/>
        <v>570</v>
      </c>
      <c r="J101" s="10">
        <f t="shared" si="34"/>
        <v>20</v>
      </c>
      <c r="K101" s="47">
        <f t="shared" si="35"/>
        <v>2000</v>
      </c>
      <c r="L101" s="48">
        <v>3</v>
      </c>
    </row>
    <row r="102" spans="1:12">
      <c r="A102">
        <v>0.6</v>
      </c>
      <c r="B102">
        <v>1</v>
      </c>
      <c r="C102" s="5">
        <v>3</v>
      </c>
      <c r="D102" s="4">
        <v>0.03</v>
      </c>
      <c r="E102">
        <v>1.35</v>
      </c>
      <c r="F102" s="45">
        <v>0.59</v>
      </c>
      <c r="G102" s="7" t="s">
        <v>109</v>
      </c>
      <c r="H102">
        <f t="shared" si="23"/>
        <v>40.879705902728723</v>
      </c>
      <c r="I102" s="9">
        <f t="shared" si="33"/>
        <v>590</v>
      </c>
      <c r="J102" s="10">
        <f t="shared" si="34"/>
        <v>10</v>
      </c>
      <c r="K102" s="47">
        <f t="shared" si="35"/>
        <v>1000</v>
      </c>
      <c r="L102" s="48">
        <v>4</v>
      </c>
    </row>
    <row r="103" spans="1:12">
      <c r="A103">
        <v>0.6</v>
      </c>
      <c r="B103">
        <v>1</v>
      </c>
      <c r="C103" s="5">
        <v>3</v>
      </c>
      <c r="D103" s="4">
        <v>0.03</v>
      </c>
      <c r="E103">
        <v>1.36</v>
      </c>
      <c r="F103" s="45">
        <v>0.6</v>
      </c>
      <c r="G103" s="7" t="s">
        <v>110</v>
      </c>
      <c r="H103">
        <f t="shared" si="23"/>
        <v>60.168707044047878</v>
      </c>
      <c r="I103" s="9">
        <f t="shared" si="33"/>
        <v>600</v>
      </c>
      <c r="J103" s="10">
        <f t="shared" si="34"/>
        <v>30</v>
      </c>
      <c r="K103" s="47">
        <f t="shared" si="35"/>
        <v>3000</v>
      </c>
      <c r="L103" s="48">
        <v>5</v>
      </c>
    </row>
    <row r="104" spans="1:12">
      <c r="A104">
        <v>0.6</v>
      </c>
      <c r="B104">
        <v>1</v>
      </c>
      <c r="C104" s="5">
        <v>3</v>
      </c>
      <c r="D104" s="4">
        <v>0.03</v>
      </c>
      <c r="E104">
        <v>1.37</v>
      </c>
      <c r="F104" s="45">
        <v>0.63</v>
      </c>
      <c r="G104" s="7" t="s">
        <v>111</v>
      </c>
      <c r="H104">
        <f t="shared" si="23"/>
        <v>40.5642823926933</v>
      </c>
      <c r="I104" s="9">
        <f t="shared" si="33"/>
        <v>630</v>
      </c>
      <c r="J104" s="10">
        <f t="shared" si="34"/>
        <v>10</v>
      </c>
      <c r="K104" s="47">
        <f t="shared" si="35"/>
        <v>1000</v>
      </c>
      <c r="L104" s="48">
        <v>6</v>
      </c>
    </row>
    <row r="105" spans="1:12">
      <c r="A105">
        <v>0.6</v>
      </c>
      <c r="B105">
        <v>1</v>
      </c>
      <c r="C105" s="5">
        <v>3</v>
      </c>
      <c r="D105" s="4">
        <v>0.03</v>
      </c>
      <c r="E105">
        <v>1.38</v>
      </c>
      <c r="F105" s="45">
        <v>0.64</v>
      </c>
      <c r="G105" s="7" t="s">
        <v>112</v>
      </c>
      <c r="H105">
        <f t="shared" si="23"/>
        <v>66.383282031868902</v>
      </c>
      <c r="I105" s="9">
        <f t="shared" si="33"/>
        <v>640</v>
      </c>
      <c r="J105" s="10">
        <f t="shared" si="34"/>
        <v>50</v>
      </c>
      <c r="K105" s="47">
        <f t="shared" si="35"/>
        <v>5000</v>
      </c>
      <c r="L105" s="48">
        <v>7</v>
      </c>
    </row>
    <row r="106" spans="1:12">
      <c r="A106">
        <v>0.6</v>
      </c>
      <c r="B106">
        <v>1</v>
      </c>
      <c r="C106" s="5">
        <v>3</v>
      </c>
      <c r="D106" s="4">
        <v>0.03</v>
      </c>
      <c r="E106">
        <v>1.39</v>
      </c>
      <c r="F106" s="45">
        <v>0.69</v>
      </c>
      <c r="G106" s="7" t="s">
        <v>113</v>
      </c>
      <c r="H106">
        <f t="shared" si="23"/>
        <v>170.3557169804069</v>
      </c>
      <c r="I106" s="9">
        <f t="shared" si="33"/>
        <v>690</v>
      </c>
      <c r="J106" s="10">
        <f t="shared" si="34"/>
        <v>50</v>
      </c>
      <c r="K106" s="47">
        <f t="shared" si="35"/>
        <v>5000</v>
      </c>
      <c r="L106" s="48">
        <v>8</v>
      </c>
    </row>
    <row r="107" spans="1:12">
      <c r="A107">
        <v>0.6</v>
      </c>
      <c r="B107">
        <v>1</v>
      </c>
      <c r="C107" s="5">
        <v>3</v>
      </c>
      <c r="D107" s="4">
        <v>0.03</v>
      </c>
      <c r="E107">
        <v>1.4</v>
      </c>
      <c r="F107" s="45">
        <v>0.74</v>
      </c>
      <c r="G107" s="7" t="s">
        <v>114</v>
      </c>
      <c r="H107">
        <f t="shared" si="23"/>
        <v>207.92608647300563</v>
      </c>
      <c r="I107" s="9">
        <f t="shared" si="33"/>
        <v>740</v>
      </c>
      <c r="J107" s="10">
        <f t="shared" si="34"/>
        <v>80</v>
      </c>
      <c r="K107" s="49">
        <f t="shared" si="35"/>
        <v>8000</v>
      </c>
      <c r="L107" s="48">
        <v>9</v>
      </c>
    </row>
    <row r="108" spans="1:12">
      <c r="A108">
        <v>0.6</v>
      </c>
      <c r="B108">
        <v>1</v>
      </c>
      <c r="C108" s="5">
        <v>3</v>
      </c>
      <c r="D108" s="4">
        <v>0.03</v>
      </c>
      <c r="E108">
        <v>1.41</v>
      </c>
      <c r="F108" s="39">
        <v>0.82</v>
      </c>
      <c r="G108" s="50" t="s">
        <v>115</v>
      </c>
      <c r="H108">
        <f t="shared" si="23"/>
        <v>145.20725008208279</v>
      </c>
      <c r="I108" s="9">
        <f t="shared" si="33"/>
        <v>820</v>
      </c>
      <c r="J108" s="10">
        <f t="shared" si="34"/>
        <v>180</v>
      </c>
      <c r="K108" s="51">
        <f t="shared" si="35"/>
        <v>18000</v>
      </c>
      <c r="L108" s="48">
        <v>10</v>
      </c>
    </row>
    <row r="109" spans="1:12">
      <c r="A109" s="15">
        <v>0.6</v>
      </c>
      <c r="B109" s="15">
        <v>1</v>
      </c>
      <c r="C109" s="16">
        <v>3</v>
      </c>
      <c r="D109" s="15">
        <v>0.03</v>
      </c>
      <c r="E109" s="15">
        <v>1.42</v>
      </c>
      <c r="F109" s="38">
        <v>1</v>
      </c>
      <c r="G109" s="35" t="s">
        <v>116</v>
      </c>
      <c r="H109" s="15">
        <f t="shared" si="23"/>
        <v>144.42803686173232</v>
      </c>
      <c r="I109" s="15">
        <f t="shared" si="33"/>
        <v>1000</v>
      </c>
      <c r="J109" s="15"/>
      <c r="K109" s="15"/>
      <c r="L109" s="15"/>
    </row>
    <row r="110" spans="1:12">
      <c r="A110" s="5">
        <v>0.6</v>
      </c>
      <c r="B110" s="5">
        <v>1</v>
      </c>
      <c r="C110" s="5">
        <v>3</v>
      </c>
      <c r="D110" s="5">
        <v>0.04</v>
      </c>
      <c r="E110" s="5">
        <v>1.31</v>
      </c>
      <c r="F110" s="22">
        <v>0.56999999999999995</v>
      </c>
      <c r="G110" s="7" t="s">
        <v>117</v>
      </c>
      <c r="H110">
        <f>-8.686*2*3.1416*IMAGINARY(G110)*10000*1000/I110</f>
        <v>13.374966478476463</v>
      </c>
      <c r="I110">
        <f>F110*1000</f>
        <v>570</v>
      </c>
      <c r="J110">
        <f>I111-I110</f>
        <v>10</v>
      </c>
      <c r="K110">
        <f>J110/0.01</f>
        <v>1000</v>
      </c>
      <c r="L110">
        <f>0.1/K110</f>
        <v>1E-4</v>
      </c>
    </row>
    <row r="111" spans="1:12">
      <c r="A111" s="5">
        <v>0.6</v>
      </c>
      <c r="B111" s="5">
        <v>1</v>
      </c>
      <c r="C111" s="5">
        <v>3</v>
      </c>
      <c r="D111" s="5">
        <v>0.04</v>
      </c>
      <c r="E111" s="5">
        <v>1.32</v>
      </c>
      <c r="F111" s="22">
        <v>0.57999999999999996</v>
      </c>
      <c r="G111" s="7" t="s">
        <v>118</v>
      </c>
      <c r="H111">
        <f t="shared" ref="H111:H119" si="36">-8.686*2*3.1416*IMAGINARY(G111)*10000*1000/I111</f>
        <v>16.231030447448482</v>
      </c>
      <c r="I111">
        <f t="shared" ref="I111:I119" si="37">F111*1000</f>
        <v>580</v>
      </c>
      <c r="J111">
        <f t="shared" ref="J111:J119" si="38">I112-I111</f>
        <v>10</v>
      </c>
      <c r="K111">
        <f t="shared" ref="K111:K119" si="39">J111/0.01</f>
        <v>1000</v>
      </c>
      <c r="L111">
        <f t="shared" ref="L111:L119" si="40">0.1/K111</f>
        <v>1E-4</v>
      </c>
    </row>
    <row r="112" spans="1:12">
      <c r="A112" s="5">
        <v>0.6</v>
      </c>
      <c r="B112" s="5">
        <v>1</v>
      </c>
      <c r="C112" s="5">
        <v>3</v>
      </c>
      <c r="D112" s="5">
        <v>0.04</v>
      </c>
      <c r="E112" s="5">
        <v>1.33</v>
      </c>
      <c r="F112" s="22">
        <v>0.59</v>
      </c>
      <c r="G112" s="7" t="s">
        <v>119</v>
      </c>
      <c r="H112">
        <f t="shared" si="36"/>
        <v>20.135037120249574</v>
      </c>
      <c r="I112">
        <f t="shared" si="37"/>
        <v>590</v>
      </c>
      <c r="J112">
        <f t="shared" si="38"/>
        <v>10</v>
      </c>
      <c r="K112">
        <f t="shared" si="39"/>
        <v>1000</v>
      </c>
      <c r="L112">
        <f t="shared" si="40"/>
        <v>1E-4</v>
      </c>
    </row>
    <row r="113" spans="1:12">
      <c r="A113" s="5">
        <v>0.6</v>
      </c>
      <c r="B113" s="5">
        <v>1</v>
      </c>
      <c r="C113" s="5">
        <v>3</v>
      </c>
      <c r="D113" s="5">
        <v>0.04</v>
      </c>
      <c r="E113" s="5">
        <v>1.34</v>
      </c>
      <c r="F113" s="22">
        <v>0.6</v>
      </c>
      <c r="G113" s="7" t="s">
        <v>120</v>
      </c>
      <c r="H113">
        <f t="shared" si="36"/>
        <v>24.039794614824022</v>
      </c>
      <c r="I113">
        <f t="shared" si="37"/>
        <v>600</v>
      </c>
      <c r="J113">
        <f t="shared" si="38"/>
        <v>20</v>
      </c>
      <c r="K113">
        <f t="shared" si="39"/>
        <v>2000</v>
      </c>
      <c r="L113">
        <f t="shared" si="40"/>
        <v>5.0000000000000002E-5</v>
      </c>
    </row>
    <row r="114" spans="1:12">
      <c r="A114" s="5">
        <v>0.6</v>
      </c>
      <c r="B114" s="5">
        <v>1</v>
      </c>
      <c r="C114" s="5">
        <v>3</v>
      </c>
      <c r="D114" s="5">
        <v>0.04</v>
      </c>
      <c r="E114" s="5">
        <v>1.35</v>
      </c>
      <c r="F114" s="22">
        <v>0.62</v>
      </c>
      <c r="G114" s="7" t="s">
        <v>121</v>
      </c>
      <c r="H114">
        <f t="shared" si="36"/>
        <v>31.837865643785562</v>
      </c>
      <c r="I114">
        <f t="shared" si="37"/>
        <v>620</v>
      </c>
      <c r="J114">
        <f t="shared" si="38"/>
        <v>20</v>
      </c>
      <c r="K114">
        <f t="shared" si="39"/>
        <v>2000</v>
      </c>
      <c r="L114">
        <f t="shared" si="40"/>
        <v>5.0000000000000002E-5</v>
      </c>
    </row>
    <row r="115" spans="1:12">
      <c r="A115" s="5">
        <v>0.6</v>
      </c>
      <c r="B115" s="5">
        <v>1</v>
      </c>
      <c r="C115" s="5">
        <v>3</v>
      </c>
      <c r="D115" s="5">
        <v>0.04</v>
      </c>
      <c r="E115" s="5">
        <v>1.36</v>
      </c>
      <c r="F115" s="22">
        <v>0.64</v>
      </c>
      <c r="G115" s="7" t="s">
        <v>122</v>
      </c>
      <c r="H115">
        <f t="shared" si="36"/>
        <v>40.645681232275976</v>
      </c>
      <c r="I115">
        <f t="shared" si="37"/>
        <v>640</v>
      </c>
      <c r="J115">
        <f t="shared" si="38"/>
        <v>30</v>
      </c>
      <c r="K115">
        <f t="shared" si="39"/>
        <v>3000</v>
      </c>
      <c r="L115">
        <f t="shared" si="40"/>
        <v>3.3333333333333335E-5</v>
      </c>
    </row>
    <row r="116" spans="1:12">
      <c r="A116" s="5">
        <v>0.6</v>
      </c>
      <c r="B116" s="5">
        <v>1</v>
      </c>
      <c r="C116" s="5">
        <v>3</v>
      </c>
      <c r="D116" s="5">
        <v>0.04</v>
      </c>
      <c r="E116" s="5">
        <v>1.37</v>
      </c>
      <c r="F116" s="22">
        <v>0.67</v>
      </c>
      <c r="G116" s="7" t="s">
        <v>123</v>
      </c>
      <c r="H116">
        <f t="shared" si="36"/>
        <v>50.284725232716617</v>
      </c>
      <c r="I116">
        <f t="shared" si="37"/>
        <v>670</v>
      </c>
      <c r="J116">
        <f t="shared" si="38"/>
        <v>30</v>
      </c>
      <c r="K116">
        <f t="shared" si="39"/>
        <v>3000</v>
      </c>
      <c r="L116">
        <f t="shared" si="40"/>
        <v>3.3333333333333335E-5</v>
      </c>
    </row>
    <row r="117" spans="1:12">
      <c r="A117" s="26">
        <v>0.6</v>
      </c>
      <c r="B117" s="26">
        <v>1</v>
      </c>
      <c r="C117" s="5">
        <v>3</v>
      </c>
      <c r="D117" s="26">
        <v>0.04</v>
      </c>
      <c r="E117" s="26">
        <v>1.38</v>
      </c>
      <c r="F117" s="27">
        <v>0.7</v>
      </c>
      <c r="G117" s="7" t="s">
        <v>124</v>
      </c>
      <c r="H117">
        <f t="shared" si="36"/>
        <v>69.972094498478114</v>
      </c>
      <c r="I117">
        <f t="shared" si="37"/>
        <v>700</v>
      </c>
      <c r="J117">
        <f t="shared" si="38"/>
        <v>40</v>
      </c>
      <c r="K117">
        <f t="shared" si="39"/>
        <v>4000</v>
      </c>
      <c r="L117">
        <f t="shared" si="40"/>
        <v>2.5000000000000001E-5</v>
      </c>
    </row>
    <row r="118" spans="1:12" ht="15.75" thickBot="1">
      <c r="A118" s="26">
        <v>0.6</v>
      </c>
      <c r="B118" s="26">
        <v>1</v>
      </c>
      <c r="C118" s="5">
        <v>3</v>
      </c>
      <c r="D118" s="26">
        <v>0.04</v>
      </c>
      <c r="E118" s="26">
        <v>1.39</v>
      </c>
      <c r="F118" s="52">
        <v>0.74</v>
      </c>
      <c r="G118" s="7" t="s">
        <v>125</v>
      </c>
      <c r="H118">
        <f t="shared" si="36"/>
        <v>87.256412642141569</v>
      </c>
      <c r="I118">
        <f t="shared" si="37"/>
        <v>740</v>
      </c>
      <c r="J118">
        <f t="shared" si="38"/>
        <v>70</v>
      </c>
      <c r="K118">
        <f t="shared" si="39"/>
        <v>7000</v>
      </c>
      <c r="L118">
        <f t="shared" si="40"/>
        <v>1.4285714285714287E-5</v>
      </c>
    </row>
    <row r="119" spans="1:12" ht="15.75" thickBot="1">
      <c r="A119" s="26">
        <v>0.6</v>
      </c>
      <c r="B119" s="26">
        <v>1</v>
      </c>
      <c r="C119" s="5">
        <v>3</v>
      </c>
      <c r="D119" s="26">
        <v>0.04</v>
      </c>
      <c r="E119" s="26">
        <v>1.4</v>
      </c>
      <c r="F119" s="41">
        <v>0.81</v>
      </c>
      <c r="G119" s="7" t="s">
        <v>126</v>
      </c>
      <c r="H119">
        <f t="shared" si="36"/>
        <v>129.97533036157205</v>
      </c>
      <c r="I119">
        <f t="shared" si="37"/>
        <v>810</v>
      </c>
      <c r="J119">
        <f t="shared" si="38"/>
        <v>110</v>
      </c>
      <c r="K119" s="33">
        <f t="shared" si="39"/>
        <v>11000</v>
      </c>
      <c r="L119">
        <f t="shared" si="40"/>
        <v>9.090909090909091E-6</v>
      </c>
    </row>
    <row r="120" spans="1:12" ht="15.75" thickBot="1">
      <c r="A120" s="26">
        <v>0.6</v>
      </c>
      <c r="B120" s="26">
        <v>1</v>
      </c>
      <c r="C120" s="5">
        <v>3</v>
      </c>
      <c r="D120" s="26">
        <v>0.04</v>
      </c>
      <c r="E120" s="26">
        <v>1.41</v>
      </c>
      <c r="F120" s="41">
        <v>0.92</v>
      </c>
      <c r="G120" s="7" t="s">
        <v>127</v>
      </c>
      <c r="H120">
        <f>-8.686*2*3.1416*IMAGINARY(G120)*10000*1000/I120</f>
        <v>245.78513719753371</v>
      </c>
      <c r="I120">
        <f>F120*1000</f>
        <v>920</v>
      </c>
      <c r="J120">
        <f>I121-I120</f>
        <v>360</v>
      </c>
      <c r="K120" s="40">
        <f>J120/0.01</f>
        <v>36000</v>
      </c>
      <c r="L120">
        <f>0.1/K120</f>
        <v>2.7777777777777779E-6</v>
      </c>
    </row>
    <row r="121" spans="1:12">
      <c r="A121" s="29">
        <v>0.6</v>
      </c>
      <c r="B121" s="29">
        <v>1</v>
      </c>
      <c r="C121" s="16">
        <v>3</v>
      </c>
      <c r="D121" s="29">
        <v>0.04</v>
      </c>
      <c r="E121" s="29">
        <v>1.42</v>
      </c>
      <c r="F121" s="46">
        <v>1.28</v>
      </c>
      <c r="G121" s="35" t="s">
        <v>128</v>
      </c>
      <c r="H121" s="15">
        <f>-8.686*2*3.1416*IMAGINARY(G121)*10000*1000/I121</f>
        <v>188.38190176688107</v>
      </c>
      <c r="I121" s="15">
        <f>F121*1000</f>
        <v>1280</v>
      </c>
      <c r="J121" s="15"/>
      <c r="K121" s="15"/>
      <c r="L121" s="15"/>
    </row>
    <row r="122" spans="1:12">
      <c r="A122">
        <v>0.6</v>
      </c>
      <c r="B122">
        <v>1</v>
      </c>
      <c r="C122" s="5">
        <v>3</v>
      </c>
      <c r="D122">
        <v>0.05</v>
      </c>
      <c r="E122">
        <v>1.31</v>
      </c>
      <c r="F122" s="45">
        <v>0.57999999999999996</v>
      </c>
      <c r="G122" s="7" t="s">
        <v>129</v>
      </c>
      <c r="H122">
        <f>-8.686*2*3.1416*IMAGINARY(G122)*10000*1000/I122</f>
        <v>8.108667428210012</v>
      </c>
      <c r="I122">
        <f>F122*1000</f>
        <v>580</v>
      </c>
      <c r="J122">
        <f>I123-I122</f>
        <v>10</v>
      </c>
      <c r="K122">
        <f>J122/0.01</f>
        <v>1000</v>
      </c>
      <c r="L122">
        <v>0</v>
      </c>
    </row>
    <row r="123" spans="1:12">
      <c r="A123">
        <v>0.6</v>
      </c>
      <c r="B123">
        <v>1</v>
      </c>
      <c r="C123" s="5">
        <v>3</v>
      </c>
      <c r="D123">
        <v>0.05</v>
      </c>
      <c r="E123">
        <v>1.32</v>
      </c>
      <c r="F123" s="39">
        <v>0.59</v>
      </c>
      <c r="G123" s="37" t="s">
        <v>130</v>
      </c>
      <c r="H123">
        <f t="shared" ref="H123:H133" si="41">-8.686*2*3.1416*IMAGINARY(G123)*10000*1000/I123</f>
        <v>9.5274495626648985</v>
      </c>
      <c r="I123">
        <f t="shared" ref="I123:I133" si="42">F123*1000</f>
        <v>590</v>
      </c>
      <c r="J123">
        <f t="shared" ref="J123:J132" si="43">I124-I123</f>
        <v>20</v>
      </c>
      <c r="K123">
        <f t="shared" ref="K123:K132" si="44">J123/0.01</f>
        <v>2000</v>
      </c>
      <c r="L123">
        <f t="shared" ref="L123:L132" si="45">0.1/K123</f>
        <v>5.0000000000000002E-5</v>
      </c>
    </row>
    <row r="124" spans="1:12">
      <c r="A124">
        <v>0.6</v>
      </c>
      <c r="B124">
        <v>1</v>
      </c>
      <c r="C124" s="5">
        <v>3</v>
      </c>
      <c r="D124">
        <v>0.05</v>
      </c>
      <c r="E124">
        <v>1.33</v>
      </c>
      <c r="F124" s="45">
        <v>0.61</v>
      </c>
      <c r="G124" s="7" t="s">
        <v>131</v>
      </c>
      <c r="H124">
        <f t="shared" si="41"/>
        <v>10.84804075407923</v>
      </c>
      <c r="I124">
        <f t="shared" si="42"/>
        <v>610</v>
      </c>
      <c r="J124">
        <f t="shared" si="43"/>
        <v>10</v>
      </c>
      <c r="K124">
        <f t="shared" si="44"/>
        <v>1000</v>
      </c>
      <c r="L124">
        <f t="shared" si="45"/>
        <v>1E-4</v>
      </c>
    </row>
    <row r="125" spans="1:12">
      <c r="A125">
        <v>0.6</v>
      </c>
      <c r="B125">
        <v>1</v>
      </c>
      <c r="C125" s="5">
        <v>3</v>
      </c>
      <c r="D125">
        <v>0.05</v>
      </c>
      <c r="E125">
        <v>1.34</v>
      </c>
      <c r="F125" s="45">
        <v>0.62</v>
      </c>
      <c r="G125" s="7" t="s">
        <v>132</v>
      </c>
      <c r="H125">
        <f t="shared" si="41"/>
        <v>14.049039658211363</v>
      </c>
      <c r="I125">
        <f t="shared" si="42"/>
        <v>620</v>
      </c>
      <c r="J125">
        <f t="shared" si="43"/>
        <v>20</v>
      </c>
      <c r="K125">
        <f t="shared" si="44"/>
        <v>2000</v>
      </c>
      <c r="L125">
        <f t="shared" si="45"/>
        <v>5.0000000000000002E-5</v>
      </c>
    </row>
    <row r="126" spans="1:12">
      <c r="A126">
        <v>0.6</v>
      </c>
      <c r="B126">
        <v>1</v>
      </c>
      <c r="C126" s="5">
        <v>3</v>
      </c>
      <c r="D126">
        <v>0.05</v>
      </c>
      <c r="E126">
        <v>1.35</v>
      </c>
      <c r="F126" s="45">
        <v>0.64</v>
      </c>
      <c r="G126" s="7" t="s">
        <v>133</v>
      </c>
      <c r="H126">
        <f t="shared" si="41"/>
        <v>16.895868030724721</v>
      </c>
      <c r="I126">
        <f t="shared" si="42"/>
        <v>640</v>
      </c>
      <c r="J126">
        <f t="shared" si="43"/>
        <v>20</v>
      </c>
      <c r="K126">
        <f t="shared" si="44"/>
        <v>2000</v>
      </c>
      <c r="L126">
        <f t="shared" si="45"/>
        <v>5.0000000000000002E-5</v>
      </c>
    </row>
    <row r="127" spans="1:12">
      <c r="A127">
        <v>0.6</v>
      </c>
      <c r="B127">
        <v>1</v>
      </c>
      <c r="C127" s="5">
        <v>3</v>
      </c>
      <c r="D127">
        <v>0.05</v>
      </c>
      <c r="E127">
        <v>1.36</v>
      </c>
      <c r="F127" s="45">
        <v>0.66</v>
      </c>
      <c r="G127" s="7" t="s">
        <v>134</v>
      </c>
      <c r="H127">
        <f t="shared" si="41"/>
        <v>21.128837923927449</v>
      </c>
      <c r="I127">
        <f t="shared" si="42"/>
        <v>660</v>
      </c>
      <c r="J127">
        <f t="shared" si="43"/>
        <v>30</v>
      </c>
      <c r="K127">
        <f t="shared" si="44"/>
        <v>3000</v>
      </c>
      <c r="L127">
        <f t="shared" si="45"/>
        <v>3.3333333333333335E-5</v>
      </c>
    </row>
    <row r="128" spans="1:12">
      <c r="A128">
        <v>0.6</v>
      </c>
      <c r="B128">
        <v>1</v>
      </c>
      <c r="C128" s="5">
        <v>3</v>
      </c>
      <c r="D128">
        <v>0.05</v>
      </c>
      <c r="E128">
        <v>1.37</v>
      </c>
      <c r="F128" s="45">
        <v>0.69</v>
      </c>
      <c r="G128" s="7" t="s">
        <v>135</v>
      </c>
      <c r="H128">
        <f t="shared" si="41"/>
        <v>25.724763293982011</v>
      </c>
      <c r="I128">
        <f t="shared" si="42"/>
        <v>690</v>
      </c>
      <c r="J128">
        <f t="shared" si="43"/>
        <v>30</v>
      </c>
      <c r="K128">
        <f t="shared" si="44"/>
        <v>3000</v>
      </c>
      <c r="L128">
        <f t="shared" si="45"/>
        <v>3.3333333333333335E-5</v>
      </c>
    </row>
    <row r="129" spans="1:12">
      <c r="A129">
        <v>0.6</v>
      </c>
      <c r="B129">
        <v>1</v>
      </c>
      <c r="C129" s="5">
        <v>3</v>
      </c>
      <c r="D129">
        <v>0.05</v>
      </c>
      <c r="E129">
        <v>1.38</v>
      </c>
      <c r="F129" s="45">
        <v>0.72</v>
      </c>
      <c r="G129" s="7" t="s">
        <v>136</v>
      </c>
      <c r="H129">
        <f t="shared" si="41"/>
        <v>32.129719452829974</v>
      </c>
      <c r="I129">
        <f t="shared" si="42"/>
        <v>720</v>
      </c>
      <c r="J129">
        <f t="shared" si="43"/>
        <v>50</v>
      </c>
      <c r="K129">
        <f t="shared" si="44"/>
        <v>5000</v>
      </c>
      <c r="L129">
        <f t="shared" si="45"/>
        <v>2.0000000000000002E-5</v>
      </c>
    </row>
    <row r="130" spans="1:12" ht="15.75" thickBot="1">
      <c r="A130">
        <v>0.6</v>
      </c>
      <c r="B130">
        <v>1</v>
      </c>
      <c r="C130" s="5">
        <v>3</v>
      </c>
      <c r="D130">
        <v>0.05</v>
      </c>
      <c r="E130">
        <v>1.39</v>
      </c>
      <c r="F130" s="45">
        <v>0.77</v>
      </c>
      <c r="G130" s="7" t="s">
        <v>137</v>
      </c>
      <c r="H130">
        <f t="shared" si="41"/>
        <v>42.328393250418493</v>
      </c>
      <c r="I130">
        <f t="shared" si="42"/>
        <v>770</v>
      </c>
      <c r="J130">
        <f t="shared" si="43"/>
        <v>70</v>
      </c>
      <c r="K130">
        <f t="shared" si="44"/>
        <v>7000</v>
      </c>
      <c r="L130">
        <f t="shared" si="45"/>
        <v>1.4285714285714287E-5</v>
      </c>
    </row>
    <row r="131" spans="1:12" ht="15.75" thickBot="1">
      <c r="A131">
        <v>0.6</v>
      </c>
      <c r="B131">
        <v>1</v>
      </c>
      <c r="C131" s="5">
        <v>3</v>
      </c>
      <c r="D131">
        <v>0.05</v>
      </c>
      <c r="E131">
        <v>1.4</v>
      </c>
      <c r="F131" s="41">
        <v>0.84</v>
      </c>
      <c r="G131" s="7" t="s">
        <v>138</v>
      </c>
      <c r="H131">
        <f t="shared" si="41"/>
        <v>55.417315590560946</v>
      </c>
      <c r="I131">
        <f t="shared" si="42"/>
        <v>840</v>
      </c>
      <c r="J131">
        <f t="shared" si="43"/>
        <v>110</v>
      </c>
      <c r="K131" s="33">
        <f t="shared" si="44"/>
        <v>11000</v>
      </c>
      <c r="L131">
        <f t="shared" si="45"/>
        <v>9.090909090909091E-6</v>
      </c>
    </row>
    <row r="132" spans="1:12" ht="15.75" thickBot="1">
      <c r="A132">
        <v>0.6</v>
      </c>
      <c r="B132">
        <v>1</v>
      </c>
      <c r="C132" s="5">
        <v>3</v>
      </c>
      <c r="D132">
        <v>0.05</v>
      </c>
      <c r="E132">
        <v>1.41</v>
      </c>
      <c r="F132" s="78">
        <v>0.95</v>
      </c>
      <c r="G132" s="71" t="s">
        <v>139</v>
      </c>
      <c r="H132" s="33">
        <f t="shared" si="41"/>
        <v>79.549082816956016</v>
      </c>
      <c r="I132" s="33">
        <f t="shared" si="42"/>
        <v>950</v>
      </c>
      <c r="J132" s="33">
        <f t="shared" si="43"/>
        <v>1200</v>
      </c>
      <c r="K132" s="33">
        <f t="shared" si="44"/>
        <v>120000</v>
      </c>
      <c r="L132">
        <f t="shared" si="45"/>
        <v>8.3333333333333333E-7</v>
      </c>
    </row>
    <row r="133" spans="1:12">
      <c r="A133" s="15">
        <v>0.6</v>
      </c>
      <c r="B133" s="15">
        <v>1</v>
      </c>
      <c r="C133" s="16">
        <v>3</v>
      </c>
      <c r="D133" s="15">
        <v>0.05</v>
      </c>
      <c r="E133" s="15">
        <v>1.42</v>
      </c>
      <c r="F133" s="53">
        <v>2.15</v>
      </c>
      <c r="G133" s="35" t="s">
        <v>140</v>
      </c>
      <c r="H133" s="15">
        <f t="shared" si="41"/>
        <v>254.46853622959375</v>
      </c>
      <c r="I133" s="15">
        <f t="shared" si="42"/>
        <v>2150</v>
      </c>
      <c r="J133" s="15"/>
      <c r="K133" s="15"/>
      <c r="L133" s="15"/>
    </row>
    <row r="134" spans="1:12">
      <c r="A134" s="4">
        <v>0.6</v>
      </c>
      <c r="B134" s="4">
        <v>1</v>
      </c>
      <c r="C134" s="5">
        <v>3</v>
      </c>
      <c r="D134" s="4">
        <v>0.06</v>
      </c>
      <c r="E134" s="4">
        <v>1.31</v>
      </c>
      <c r="F134" s="45">
        <v>0.59</v>
      </c>
      <c r="G134" s="7" t="s">
        <v>141</v>
      </c>
      <c r="H134">
        <f>-8.686*2*3.1416*IMAGINARY(G134)*10000*1000/I134</f>
        <v>4.6192224876183481</v>
      </c>
      <c r="I134">
        <f>F134*1000</f>
        <v>590</v>
      </c>
      <c r="J134">
        <f>I135-I134</f>
        <v>10</v>
      </c>
      <c r="K134">
        <f>J134/0.01</f>
        <v>1000</v>
      </c>
      <c r="L134">
        <f>0.1/K134</f>
        <v>1E-4</v>
      </c>
    </row>
    <row r="135" spans="1:12">
      <c r="A135">
        <v>0.6</v>
      </c>
      <c r="B135">
        <v>1</v>
      </c>
      <c r="C135" s="5">
        <v>3</v>
      </c>
      <c r="D135" s="4">
        <v>0.06</v>
      </c>
      <c r="E135">
        <v>1.32</v>
      </c>
      <c r="F135" s="45">
        <v>0.6</v>
      </c>
      <c r="G135" s="7" t="s">
        <v>142</v>
      </c>
      <c r="H135">
        <f t="shared" ref="H135:H190" si="46">-8.686*2*3.1416*IMAGINARY(G135)*10000*1000/I135</f>
        <v>5.359833413586272</v>
      </c>
      <c r="I135">
        <f t="shared" ref="I135:I141" si="47">F135*1000</f>
        <v>600</v>
      </c>
      <c r="J135">
        <f t="shared" ref="J135:J141" si="48">I136-I135</f>
        <v>10</v>
      </c>
      <c r="K135">
        <f t="shared" ref="K135:K141" si="49">J135/0.01</f>
        <v>1000</v>
      </c>
      <c r="L135">
        <f t="shared" ref="L135:L141" si="50">0.1/K135</f>
        <v>1E-4</v>
      </c>
    </row>
    <row r="136" spans="1:12">
      <c r="A136">
        <v>0.6</v>
      </c>
      <c r="B136">
        <v>1</v>
      </c>
      <c r="C136" s="5">
        <v>3</v>
      </c>
      <c r="D136" s="4">
        <v>0.06</v>
      </c>
      <c r="E136">
        <v>1.33</v>
      </c>
      <c r="F136" s="39">
        <v>0.61</v>
      </c>
      <c r="G136" s="37" t="s">
        <v>143</v>
      </c>
      <c r="H136">
        <f t="shared" si="46"/>
        <v>6.2325028137275797</v>
      </c>
      <c r="I136">
        <f t="shared" si="47"/>
        <v>610</v>
      </c>
      <c r="J136">
        <f t="shared" si="48"/>
        <v>20</v>
      </c>
      <c r="K136">
        <f t="shared" si="49"/>
        <v>2000</v>
      </c>
      <c r="L136">
        <f t="shared" si="50"/>
        <v>5.0000000000000002E-5</v>
      </c>
    </row>
    <row r="137" spans="1:12">
      <c r="A137">
        <v>0.6</v>
      </c>
      <c r="B137">
        <v>1</v>
      </c>
      <c r="C137" s="5">
        <v>3</v>
      </c>
      <c r="D137" s="4">
        <v>0.06</v>
      </c>
      <c r="E137">
        <v>1.34</v>
      </c>
      <c r="F137" s="45">
        <v>0.63</v>
      </c>
      <c r="G137" s="7" t="s">
        <v>144</v>
      </c>
      <c r="H137">
        <f t="shared" si="46"/>
        <v>7.2298497993659909</v>
      </c>
      <c r="I137">
        <f t="shared" si="47"/>
        <v>630</v>
      </c>
      <c r="J137">
        <f t="shared" si="48"/>
        <v>20</v>
      </c>
      <c r="K137">
        <f t="shared" si="49"/>
        <v>2000</v>
      </c>
      <c r="L137">
        <f t="shared" si="50"/>
        <v>5.0000000000000002E-5</v>
      </c>
    </row>
    <row r="138" spans="1:12">
      <c r="A138">
        <v>0.6</v>
      </c>
      <c r="B138">
        <v>1</v>
      </c>
      <c r="C138" s="5">
        <v>3</v>
      </c>
      <c r="D138" s="4">
        <v>0.06</v>
      </c>
      <c r="E138">
        <v>1.35</v>
      </c>
      <c r="F138" s="45">
        <v>0.65</v>
      </c>
      <c r="G138" s="7" t="s">
        <v>145</v>
      </c>
      <c r="H138">
        <f t="shared" si="46"/>
        <v>8.320296529564132</v>
      </c>
      <c r="I138">
        <f t="shared" si="47"/>
        <v>650</v>
      </c>
      <c r="J138">
        <f t="shared" si="48"/>
        <v>20</v>
      </c>
      <c r="K138">
        <f t="shared" si="49"/>
        <v>2000</v>
      </c>
      <c r="L138">
        <f t="shared" si="50"/>
        <v>5.0000000000000002E-5</v>
      </c>
    </row>
    <row r="139" spans="1:12">
      <c r="A139">
        <v>0.6</v>
      </c>
      <c r="B139">
        <v>1</v>
      </c>
      <c r="C139" s="5">
        <v>3</v>
      </c>
      <c r="D139" s="4">
        <v>0.06</v>
      </c>
      <c r="E139">
        <v>1.36</v>
      </c>
      <c r="F139" s="45">
        <v>0.67</v>
      </c>
      <c r="G139" s="7" t="s">
        <v>146</v>
      </c>
      <c r="H139">
        <f t="shared" si="46"/>
        <v>10.517742164110729</v>
      </c>
      <c r="I139">
        <f t="shared" si="47"/>
        <v>670</v>
      </c>
      <c r="J139">
        <f t="shared" si="48"/>
        <v>30</v>
      </c>
      <c r="K139">
        <f t="shared" si="49"/>
        <v>3000</v>
      </c>
      <c r="L139">
        <f t="shared" si="50"/>
        <v>3.3333333333333335E-5</v>
      </c>
    </row>
    <row r="140" spans="1:12">
      <c r="A140">
        <v>0.6</v>
      </c>
      <c r="B140">
        <v>1</v>
      </c>
      <c r="C140" s="5">
        <v>3</v>
      </c>
      <c r="D140" s="4">
        <v>0.06</v>
      </c>
      <c r="E140">
        <v>1.37</v>
      </c>
      <c r="F140" s="45">
        <v>0.7</v>
      </c>
      <c r="G140" s="7" t="s">
        <v>147</v>
      </c>
      <c r="H140">
        <f t="shared" si="46"/>
        <v>12.357816638253233</v>
      </c>
      <c r="I140">
        <f t="shared" si="47"/>
        <v>700</v>
      </c>
      <c r="J140">
        <f t="shared" si="48"/>
        <v>30</v>
      </c>
      <c r="K140">
        <f t="shared" si="49"/>
        <v>3000</v>
      </c>
      <c r="L140">
        <f t="shared" si="50"/>
        <v>3.3333333333333335E-5</v>
      </c>
    </row>
    <row r="141" spans="1:12">
      <c r="A141">
        <v>0.6</v>
      </c>
      <c r="B141">
        <v>1</v>
      </c>
      <c r="C141" s="5">
        <v>3</v>
      </c>
      <c r="D141" s="4">
        <v>0.06</v>
      </c>
      <c r="E141">
        <v>1.38</v>
      </c>
      <c r="F141" s="45">
        <v>0.73</v>
      </c>
      <c r="G141" s="7" t="s">
        <v>148</v>
      </c>
      <c r="H141">
        <f t="shared" si="46"/>
        <v>15.957427178073125</v>
      </c>
      <c r="I141">
        <f t="shared" si="47"/>
        <v>730</v>
      </c>
      <c r="J141">
        <f t="shared" si="48"/>
        <v>50</v>
      </c>
      <c r="K141">
        <f t="shared" si="49"/>
        <v>5000</v>
      </c>
      <c r="L141">
        <f t="shared" si="50"/>
        <v>2.0000000000000002E-5</v>
      </c>
    </row>
    <row r="142" spans="1:12">
      <c r="A142">
        <v>0.6</v>
      </c>
      <c r="B142">
        <v>1</v>
      </c>
      <c r="C142" s="5">
        <v>3</v>
      </c>
      <c r="D142" s="4">
        <v>0.06</v>
      </c>
      <c r="E142">
        <v>1.39</v>
      </c>
      <c r="F142" s="45">
        <v>0.78</v>
      </c>
      <c r="G142" s="7" t="s">
        <v>149</v>
      </c>
      <c r="H142">
        <f>-8.686*2*3.1416*IMAGINARY(G142)*10000*1000/I142</f>
        <v>20.098782715628321</v>
      </c>
      <c r="I142">
        <f>F142*1000</f>
        <v>780</v>
      </c>
      <c r="J142">
        <f>I143-I142</f>
        <v>70</v>
      </c>
      <c r="K142">
        <f>J142/0.01</f>
        <v>7000</v>
      </c>
      <c r="L142">
        <f>0.1/K142</f>
        <v>1.4285714285714287E-5</v>
      </c>
    </row>
    <row r="143" spans="1:12">
      <c r="A143">
        <v>0.6</v>
      </c>
      <c r="B143">
        <v>1</v>
      </c>
      <c r="C143" s="5">
        <v>3</v>
      </c>
      <c r="D143" s="4">
        <v>0.06</v>
      </c>
      <c r="E143">
        <v>1.4</v>
      </c>
      <c r="F143" s="45">
        <v>0.85</v>
      </c>
      <c r="G143" s="7" t="s">
        <v>150</v>
      </c>
      <c r="H143">
        <f>-8.686*2*3.1416*IMAGINARY(G143)*10000*1000/I143</f>
        <v>25.84255930325153</v>
      </c>
      <c r="I143">
        <f>F143*1000</f>
        <v>850</v>
      </c>
      <c r="J143">
        <f>I144-I143</f>
        <v>110</v>
      </c>
      <c r="K143" s="33">
        <f>J143/0.01</f>
        <v>11000</v>
      </c>
      <c r="L143">
        <f>0.1/K143</f>
        <v>9.090909090909091E-6</v>
      </c>
    </row>
    <row r="144" spans="1:12">
      <c r="A144">
        <v>0.6</v>
      </c>
      <c r="B144">
        <v>1</v>
      </c>
      <c r="C144" s="5">
        <v>3</v>
      </c>
      <c r="D144" s="4">
        <v>0.06</v>
      </c>
      <c r="E144">
        <v>1.41</v>
      </c>
      <c r="F144" s="79">
        <v>0.96</v>
      </c>
      <c r="G144" s="71" t="s">
        <v>151</v>
      </c>
      <c r="H144" s="33">
        <f t="shared" si="46"/>
        <v>34.638712076133046</v>
      </c>
      <c r="I144" s="33">
        <f t="shared" ref="I144:I190" si="51">F144*1000</f>
        <v>960</v>
      </c>
      <c r="J144" s="33">
        <f t="shared" ref="J144:J162" si="52">I145-I144</f>
        <v>1250</v>
      </c>
      <c r="K144" s="33">
        <f t="shared" ref="K144:K162" si="53">J144/0.01</f>
        <v>125000</v>
      </c>
      <c r="L144">
        <f>0.1/K144</f>
        <v>8.0000000000000007E-7</v>
      </c>
    </row>
    <row r="145" spans="1:12" s="66" customFormat="1">
      <c r="A145" s="66">
        <v>0.6</v>
      </c>
      <c r="B145" s="66">
        <v>1</v>
      </c>
      <c r="C145" s="67">
        <v>3</v>
      </c>
      <c r="D145" s="66">
        <v>0.06</v>
      </c>
      <c r="E145" s="66">
        <v>1.42</v>
      </c>
      <c r="F145" s="68">
        <v>2.21</v>
      </c>
      <c r="G145" s="69" t="s">
        <v>152</v>
      </c>
      <c r="H145" s="66">
        <f t="shared" si="46"/>
        <v>166.87632497813084</v>
      </c>
      <c r="I145" s="66">
        <f t="shared" si="51"/>
        <v>2210</v>
      </c>
    </row>
    <row r="146" spans="1:12" ht="17.25" customHeight="1">
      <c r="A146" s="54">
        <v>1.6</v>
      </c>
      <c r="B146" s="54">
        <v>0.8</v>
      </c>
      <c r="C146" s="54">
        <v>2</v>
      </c>
      <c r="D146" s="54">
        <v>0.04</v>
      </c>
      <c r="E146" s="54">
        <v>1.31</v>
      </c>
      <c r="F146" s="54">
        <v>0.56999999999999995</v>
      </c>
      <c r="G146" s="55" t="s">
        <v>153</v>
      </c>
      <c r="H146">
        <f t="shared" si="46"/>
        <v>71.040650526439663</v>
      </c>
      <c r="I146">
        <f t="shared" si="51"/>
        <v>570</v>
      </c>
      <c r="J146">
        <f t="shared" si="52"/>
        <v>10</v>
      </c>
      <c r="K146" s="4">
        <f t="shared" si="53"/>
        <v>1000</v>
      </c>
      <c r="L146">
        <f t="shared" ref="L146:L162" si="54">0.1/K146</f>
        <v>1E-4</v>
      </c>
    </row>
    <row r="147" spans="1:12" ht="16.5" customHeight="1">
      <c r="A147" s="54">
        <v>1.6</v>
      </c>
      <c r="B147" s="54">
        <v>0.8</v>
      </c>
      <c r="C147" s="54">
        <v>2</v>
      </c>
      <c r="D147" s="54">
        <v>0.04</v>
      </c>
      <c r="E147" s="54">
        <v>1.32</v>
      </c>
      <c r="F147" s="54">
        <v>0.57999999999999996</v>
      </c>
      <c r="G147" s="23" t="s">
        <v>154</v>
      </c>
      <c r="H147">
        <f t="shared" si="46"/>
        <v>80.987764539502408</v>
      </c>
      <c r="I147">
        <f t="shared" si="51"/>
        <v>580</v>
      </c>
      <c r="J147">
        <f t="shared" si="52"/>
        <v>10</v>
      </c>
      <c r="K147" s="4">
        <f t="shared" si="53"/>
        <v>1000</v>
      </c>
      <c r="L147">
        <f t="shared" si="54"/>
        <v>1E-4</v>
      </c>
    </row>
    <row r="148" spans="1:12">
      <c r="A148" s="54">
        <v>1.6</v>
      </c>
      <c r="B148" s="54">
        <v>0.8</v>
      </c>
      <c r="C148" s="54">
        <v>2</v>
      </c>
      <c r="D148" s="54">
        <v>0.04</v>
      </c>
      <c r="E148" s="54">
        <v>1.33</v>
      </c>
      <c r="F148" s="54">
        <v>0.59</v>
      </c>
      <c r="G148" s="25" t="s">
        <v>155</v>
      </c>
      <c r="H148">
        <f t="shared" si="46"/>
        <v>98.750829238559319</v>
      </c>
      <c r="I148">
        <f t="shared" si="51"/>
        <v>590</v>
      </c>
      <c r="J148">
        <f t="shared" si="52"/>
        <v>20</v>
      </c>
      <c r="K148" s="4">
        <f t="shared" si="53"/>
        <v>2000</v>
      </c>
      <c r="L148">
        <f t="shared" si="54"/>
        <v>5.0000000000000002E-5</v>
      </c>
    </row>
    <row r="149" spans="1:12">
      <c r="A149" s="54">
        <v>1.6</v>
      </c>
      <c r="B149" s="54">
        <v>0.8</v>
      </c>
      <c r="C149" s="54">
        <v>2</v>
      </c>
      <c r="D149" s="54">
        <v>0.04</v>
      </c>
      <c r="E149" s="54">
        <v>1.34</v>
      </c>
      <c r="F149" s="54">
        <v>0.61</v>
      </c>
      <c r="G149" s="25" t="s">
        <v>156</v>
      </c>
      <c r="H149">
        <f t="shared" si="46"/>
        <v>123.61795471929639</v>
      </c>
      <c r="I149">
        <f t="shared" si="51"/>
        <v>610</v>
      </c>
      <c r="J149">
        <f t="shared" si="52"/>
        <v>20</v>
      </c>
      <c r="K149" s="4">
        <f t="shared" si="53"/>
        <v>2000</v>
      </c>
      <c r="L149">
        <f t="shared" si="54"/>
        <v>5.0000000000000002E-5</v>
      </c>
    </row>
    <row r="150" spans="1:12">
      <c r="A150" s="54">
        <v>1.6</v>
      </c>
      <c r="B150" s="54">
        <v>0.8</v>
      </c>
      <c r="C150" s="54">
        <v>2</v>
      </c>
      <c r="D150" s="54">
        <v>0.04</v>
      </c>
      <c r="E150" s="54">
        <v>1.35</v>
      </c>
      <c r="F150" s="54">
        <v>0.63</v>
      </c>
      <c r="G150" s="25" t="s">
        <v>157</v>
      </c>
      <c r="H150">
        <f t="shared" si="46"/>
        <v>145.97193552828284</v>
      </c>
      <c r="I150">
        <f t="shared" si="51"/>
        <v>630</v>
      </c>
      <c r="J150">
        <f t="shared" si="52"/>
        <v>20</v>
      </c>
      <c r="K150" s="4">
        <f t="shared" si="53"/>
        <v>2000</v>
      </c>
      <c r="L150">
        <f t="shared" si="54"/>
        <v>5.0000000000000002E-5</v>
      </c>
    </row>
    <row r="151" spans="1:12">
      <c r="A151" s="54">
        <v>1.6</v>
      </c>
      <c r="B151" s="54">
        <v>0.8</v>
      </c>
      <c r="C151" s="54">
        <v>2</v>
      </c>
      <c r="D151" s="54">
        <v>0.04</v>
      </c>
      <c r="E151" s="54">
        <v>1.36</v>
      </c>
      <c r="F151" s="54">
        <v>0.65</v>
      </c>
      <c r="G151" s="25" t="s">
        <v>158</v>
      </c>
      <c r="H151">
        <f t="shared" si="46"/>
        <v>230.98621241381261</v>
      </c>
      <c r="I151">
        <f t="shared" si="51"/>
        <v>650</v>
      </c>
      <c r="J151">
        <f t="shared" si="52"/>
        <v>30</v>
      </c>
      <c r="K151" s="4">
        <f t="shared" si="53"/>
        <v>3000</v>
      </c>
      <c r="L151">
        <f t="shared" si="54"/>
        <v>3.3333333333333335E-5</v>
      </c>
    </row>
    <row r="152" spans="1:12">
      <c r="A152" s="54">
        <v>1.6</v>
      </c>
      <c r="B152" s="54">
        <v>0.8</v>
      </c>
      <c r="C152" s="54">
        <v>2</v>
      </c>
      <c r="D152" s="54">
        <v>0.04</v>
      </c>
      <c r="E152" s="54">
        <v>1.37</v>
      </c>
      <c r="F152" s="54">
        <v>0.68</v>
      </c>
      <c r="G152" s="54" t="s">
        <v>159</v>
      </c>
      <c r="H152">
        <f t="shared" si="46"/>
        <v>302.79581800553711</v>
      </c>
      <c r="I152">
        <f t="shared" si="51"/>
        <v>680</v>
      </c>
      <c r="J152">
        <f t="shared" si="52"/>
        <v>40</v>
      </c>
      <c r="K152" s="4">
        <f t="shared" si="53"/>
        <v>4000</v>
      </c>
      <c r="L152">
        <f t="shared" si="54"/>
        <v>2.5000000000000001E-5</v>
      </c>
    </row>
    <row r="153" spans="1:12" ht="15" customHeight="1">
      <c r="A153" s="56">
        <v>1.6</v>
      </c>
      <c r="B153" s="56">
        <v>0.8</v>
      </c>
      <c r="C153" s="54">
        <v>2</v>
      </c>
      <c r="D153" s="56">
        <v>0.04</v>
      </c>
      <c r="E153" s="56">
        <v>1.38</v>
      </c>
      <c r="F153" s="56">
        <v>0.72</v>
      </c>
      <c r="G153" s="56" t="s">
        <v>160</v>
      </c>
      <c r="H153">
        <f t="shared" si="46"/>
        <v>389.22222996890423</v>
      </c>
      <c r="I153">
        <f t="shared" si="51"/>
        <v>720</v>
      </c>
      <c r="J153">
        <f t="shared" si="52"/>
        <v>50</v>
      </c>
      <c r="K153" s="33">
        <f t="shared" si="53"/>
        <v>5000</v>
      </c>
      <c r="L153">
        <f t="shared" si="54"/>
        <v>2.0000000000000002E-5</v>
      </c>
    </row>
    <row r="154" spans="1:12">
      <c r="A154" s="57">
        <v>1.6</v>
      </c>
      <c r="B154" s="57">
        <v>0.8</v>
      </c>
      <c r="C154" s="57">
        <v>2</v>
      </c>
      <c r="D154" s="57">
        <v>0.04</v>
      </c>
      <c r="E154" s="57">
        <v>1.39</v>
      </c>
      <c r="F154" s="57">
        <v>0.77</v>
      </c>
      <c r="G154" s="57" t="s">
        <v>161</v>
      </c>
      <c r="H154" s="15">
        <f t="shared" si="46"/>
        <v>372.63455839337792</v>
      </c>
      <c r="I154" s="15">
        <f t="shared" si="51"/>
        <v>770</v>
      </c>
      <c r="J154" s="15"/>
      <c r="K154" s="15"/>
      <c r="L154" s="15"/>
    </row>
    <row r="155" spans="1:12" ht="17.25" customHeight="1">
      <c r="A155" s="54">
        <v>1.4</v>
      </c>
      <c r="B155" s="54">
        <v>0.8</v>
      </c>
      <c r="C155" s="54">
        <v>2</v>
      </c>
      <c r="D155" s="54">
        <v>0.04</v>
      </c>
      <c r="E155" s="54">
        <v>1.31</v>
      </c>
      <c r="F155" s="54">
        <v>0.56999999999999995</v>
      </c>
      <c r="G155" s="55" t="s">
        <v>162</v>
      </c>
      <c r="H155">
        <f t="shared" si="46"/>
        <v>66.055957611290651</v>
      </c>
      <c r="I155">
        <f t="shared" si="51"/>
        <v>570</v>
      </c>
      <c r="J155">
        <f t="shared" si="52"/>
        <v>10</v>
      </c>
      <c r="K155" s="4">
        <f t="shared" si="53"/>
        <v>1000</v>
      </c>
      <c r="L155">
        <f t="shared" si="54"/>
        <v>1E-4</v>
      </c>
    </row>
    <row r="156" spans="1:12" ht="15.75" customHeight="1">
      <c r="A156" s="54">
        <v>1.4</v>
      </c>
      <c r="B156" s="54">
        <v>0.8</v>
      </c>
      <c r="C156" s="54">
        <v>2</v>
      </c>
      <c r="D156" s="54">
        <v>0.04</v>
      </c>
      <c r="E156" s="54">
        <v>1.32</v>
      </c>
      <c r="F156" s="54">
        <v>0.57999999999999996</v>
      </c>
      <c r="G156" s="23" t="s">
        <v>163</v>
      </c>
      <c r="H156">
        <f t="shared" si="46"/>
        <v>60.635945135580052</v>
      </c>
      <c r="I156">
        <f t="shared" si="51"/>
        <v>580</v>
      </c>
      <c r="J156">
        <f t="shared" si="52"/>
        <v>10</v>
      </c>
      <c r="K156" s="4">
        <f t="shared" si="53"/>
        <v>1000</v>
      </c>
      <c r="L156">
        <f t="shared" si="54"/>
        <v>1E-4</v>
      </c>
    </row>
    <row r="157" spans="1:12">
      <c r="A157" s="54">
        <v>1.4</v>
      </c>
      <c r="B157" s="54">
        <v>0.8</v>
      </c>
      <c r="C157" s="54">
        <v>2</v>
      </c>
      <c r="D157" s="54">
        <v>0.04</v>
      </c>
      <c r="E157" s="54">
        <v>1.33</v>
      </c>
      <c r="F157" s="54">
        <v>0.59</v>
      </c>
      <c r="G157" s="25" t="s">
        <v>164</v>
      </c>
      <c r="H157">
        <f t="shared" si="46"/>
        <v>92.487154174804346</v>
      </c>
      <c r="I157">
        <f t="shared" si="51"/>
        <v>590</v>
      </c>
      <c r="J157">
        <f t="shared" si="52"/>
        <v>20</v>
      </c>
      <c r="K157" s="4">
        <f t="shared" si="53"/>
        <v>2000</v>
      </c>
      <c r="L157">
        <f t="shared" si="54"/>
        <v>5.0000000000000002E-5</v>
      </c>
    </row>
    <row r="158" spans="1:12">
      <c r="A158" s="54">
        <v>1.4</v>
      </c>
      <c r="B158" s="54">
        <v>0.8</v>
      </c>
      <c r="C158" s="54">
        <v>2</v>
      </c>
      <c r="D158" s="54">
        <v>0.04</v>
      </c>
      <c r="E158" s="54">
        <v>1.34</v>
      </c>
      <c r="F158" s="54">
        <v>0.61</v>
      </c>
      <c r="G158" s="25" t="s">
        <v>165</v>
      </c>
      <c r="H158">
        <f t="shared" si="46"/>
        <v>114.31892950139941</v>
      </c>
      <c r="I158">
        <f t="shared" si="51"/>
        <v>610</v>
      </c>
      <c r="J158">
        <f t="shared" si="52"/>
        <v>10</v>
      </c>
      <c r="K158" s="4">
        <f t="shared" si="53"/>
        <v>1000</v>
      </c>
      <c r="L158">
        <f t="shared" si="54"/>
        <v>1E-4</v>
      </c>
    </row>
    <row r="159" spans="1:12">
      <c r="A159" s="54">
        <v>1.4</v>
      </c>
      <c r="B159" s="54">
        <v>0.8</v>
      </c>
      <c r="C159" s="54">
        <v>2</v>
      </c>
      <c r="D159" s="54">
        <v>0.04</v>
      </c>
      <c r="E159" s="54">
        <v>1.35</v>
      </c>
      <c r="F159" s="54">
        <v>0.62</v>
      </c>
      <c r="G159" s="25" t="s">
        <v>166</v>
      </c>
      <c r="H159">
        <f t="shared" si="46"/>
        <v>140.49553025114207</v>
      </c>
      <c r="I159">
        <f t="shared" si="51"/>
        <v>620</v>
      </c>
      <c r="J159">
        <f t="shared" si="52"/>
        <v>30</v>
      </c>
      <c r="K159" s="4">
        <f t="shared" si="53"/>
        <v>3000</v>
      </c>
      <c r="L159">
        <f t="shared" si="54"/>
        <v>3.3333333333333335E-5</v>
      </c>
    </row>
    <row r="160" spans="1:12">
      <c r="A160" s="54">
        <v>1.4</v>
      </c>
      <c r="B160" s="54">
        <v>0.8</v>
      </c>
      <c r="C160" s="54">
        <v>2</v>
      </c>
      <c r="D160" s="54">
        <v>0.04</v>
      </c>
      <c r="E160" s="54">
        <v>1.36</v>
      </c>
      <c r="F160" s="54">
        <v>0.65</v>
      </c>
      <c r="G160" s="25" t="s">
        <v>167</v>
      </c>
      <c r="H160">
        <f t="shared" si="46"/>
        <v>190.15662158700027</v>
      </c>
      <c r="I160">
        <f t="shared" si="51"/>
        <v>650</v>
      </c>
      <c r="J160">
        <f t="shared" si="52"/>
        <v>30</v>
      </c>
      <c r="K160" s="4">
        <f t="shared" si="53"/>
        <v>3000</v>
      </c>
      <c r="L160">
        <f t="shared" si="54"/>
        <v>3.3333333333333335E-5</v>
      </c>
    </row>
    <row r="161" spans="1:12">
      <c r="A161" s="54">
        <v>1.4</v>
      </c>
      <c r="B161" s="54">
        <v>0.8</v>
      </c>
      <c r="C161" s="54">
        <v>2</v>
      </c>
      <c r="D161" s="54">
        <v>0.04</v>
      </c>
      <c r="E161" s="54">
        <v>1.37</v>
      </c>
      <c r="F161" s="54">
        <v>0.68</v>
      </c>
      <c r="G161" s="54" t="s">
        <v>168</v>
      </c>
      <c r="H161">
        <f t="shared" si="46"/>
        <v>265.4385946390347</v>
      </c>
      <c r="I161">
        <f t="shared" si="51"/>
        <v>680</v>
      </c>
      <c r="J161">
        <f t="shared" si="52"/>
        <v>30</v>
      </c>
      <c r="K161" s="4">
        <f t="shared" si="53"/>
        <v>3000</v>
      </c>
      <c r="L161">
        <f t="shared" si="54"/>
        <v>3.3333333333333335E-5</v>
      </c>
    </row>
    <row r="162" spans="1:12" ht="15.75" customHeight="1">
      <c r="A162" s="56">
        <v>1.4</v>
      </c>
      <c r="B162" s="56">
        <v>0.8</v>
      </c>
      <c r="C162" s="54">
        <v>2</v>
      </c>
      <c r="D162" s="56">
        <v>0.04</v>
      </c>
      <c r="E162" s="56">
        <v>1.38</v>
      </c>
      <c r="F162" s="56">
        <v>0.71</v>
      </c>
      <c r="G162" s="56" t="s">
        <v>169</v>
      </c>
      <c r="H162">
        <f t="shared" si="46"/>
        <v>368.39624675915928</v>
      </c>
      <c r="I162">
        <f t="shared" si="51"/>
        <v>710</v>
      </c>
      <c r="J162">
        <f t="shared" si="52"/>
        <v>60</v>
      </c>
      <c r="K162" s="33">
        <f t="shared" si="53"/>
        <v>6000</v>
      </c>
      <c r="L162">
        <f t="shared" si="54"/>
        <v>1.6666666666666667E-5</v>
      </c>
    </row>
    <row r="163" spans="1:12">
      <c r="A163" s="57">
        <v>1.4</v>
      </c>
      <c r="B163" s="57">
        <v>0.8</v>
      </c>
      <c r="C163" s="57">
        <v>2</v>
      </c>
      <c r="D163" s="57">
        <v>0.04</v>
      </c>
      <c r="E163" s="57">
        <v>1.39</v>
      </c>
      <c r="F163" s="57">
        <v>0.77</v>
      </c>
      <c r="G163" s="57" t="s">
        <v>170</v>
      </c>
      <c r="H163" s="15">
        <f t="shared" si="46"/>
        <v>554.20652140265213</v>
      </c>
      <c r="I163" s="15">
        <f t="shared" si="51"/>
        <v>770</v>
      </c>
      <c r="J163" s="15"/>
      <c r="K163" s="15"/>
      <c r="L163" s="15"/>
    </row>
    <row r="164" spans="1:12" ht="15" customHeight="1">
      <c r="A164" s="54">
        <v>1.2</v>
      </c>
      <c r="B164" s="54">
        <v>0.8</v>
      </c>
      <c r="C164" s="54">
        <v>2</v>
      </c>
      <c r="D164" s="54">
        <v>0.04</v>
      </c>
      <c r="E164" s="54">
        <v>1.31</v>
      </c>
      <c r="F164" s="54">
        <v>0.56999999999999995</v>
      </c>
      <c r="G164" s="23" t="s">
        <v>171</v>
      </c>
      <c r="H164">
        <f t="shared" si="46"/>
        <v>76.949017049557568</v>
      </c>
      <c r="I164">
        <f t="shared" si="51"/>
        <v>570</v>
      </c>
      <c r="J164">
        <f t="shared" ref="J164:J189" si="55">I165-I164</f>
        <v>10</v>
      </c>
      <c r="K164" s="4">
        <f t="shared" ref="K164:K189" si="56">J164/0.01</f>
        <v>1000</v>
      </c>
      <c r="L164">
        <f t="shared" ref="L164:L189" si="57">0.1/K164</f>
        <v>1E-4</v>
      </c>
    </row>
    <row r="165" spans="1:12" ht="15" customHeight="1">
      <c r="A165" s="54">
        <v>1.2</v>
      </c>
      <c r="B165" s="54">
        <v>0.8</v>
      </c>
      <c r="C165" s="54">
        <v>2</v>
      </c>
      <c r="D165" s="54">
        <v>0.04</v>
      </c>
      <c r="E165" s="54">
        <v>1.32</v>
      </c>
      <c r="F165" s="54">
        <v>0.57999999999999996</v>
      </c>
      <c r="G165" s="23" t="s">
        <v>172</v>
      </c>
      <c r="H165">
        <f t="shared" si="46"/>
        <v>80.672258857113121</v>
      </c>
      <c r="I165">
        <f t="shared" si="51"/>
        <v>580</v>
      </c>
      <c r="J165">
        <f t="shared" si="55"/>
        <v>10</v>
      </c>
      <c r="K165" s="4">
        <f t="shared" si="56"/>
        <v>1000</v>
      </c>
      <c r="L165">
        <f t="shared" si="57"/>
        <v>1E-4</v>
      </c>
    </row>
    <row r="166" spans="1:12">
      <c r="A166" s="54">
        <v>1.2</v>
      </c>
      <c r="B166" s="54">
        <v>0.8</v>
      </c>
      <c r="C166" s="54">
        <v>2</v>
      </c>
      <c r="D166" s="54">
        <v>0.04</v>
      </c>
      <c r="E166" s="54">
        <v>1.33</v>
      </c>
      <c r="F166" s="54">
        <v>0.59</v>
      </c>
      <c r="G166" s="25" t="s">
        <v>173</v>
      </c>
      <c r="H166">
        <f t="shared" si="46"/>
        <v>98.987835766866198</v>
      </c>
      <c r="I166">
        <f t="shared" si="51"/>
        <v>590</v>
      </c>
      <c r="J166">
        <f t="shared" si="55"/>
        <v>20</v>
      </c>
      <c r="K166" s="4">
        <f t="shared" si="56"/>
        <v>2000</v>
      </c>
      <c r="L166">
        <f t="shared" si="57"/>
        <v>5.0000000000000002E-5</v>
      </c>
    </row>
    <row r="167" spans="1:12">
      <c r="A167" s="54">
        <v>1.2</v>
      </c>
      <c r="B167" s="54">
        <v>0.8</v>
      </c>
      <c r="C167" s="54">
        <v>2</v>
      </c>
      <c r="D167" s="54">
        <v>0.04</v>
      </c>
      <c r="E167" s="54">
        <v>1.34</v>
      </c>
      <c r="F167" s="54">
        <v>0.61</v>
      </c>
      <c r="G167" s="25" t="s">
        <v>174</v>
      </c>
      <c r="H167">
        <f t="shared" si="46"/>
        <v>121.70324779629104</v>
      </c>
      <c r="I167">
        <f t="shared" si="51"/>
        <v>610</v>
      </c>
      <c r="J167">
        <f t="shared" si="55"/>
        <v>10</v>
      </c>
      <c r="K167" s="4">
        <f t="shared" si="56"/>
        <v>1000</v>
      </c>
      <c r="L167">
        <f t="shared" si="57"/>
        <v>1E-4</v>
      </c>
    </row>
    <row r="168" spans="1:12">
      <c r="A168" s="54">
        <v>1.2</v>
      </c>
      <c r="B168" s="54">
        <v>0.8</v>
      </c>
      <c r="C168" s="54">
        <v>2</v>
      </c>
      <c r="D168" s="54">
        <v>0.04</v>
      </c>
      <c r="E168" s="54">
        <v>1.35</v>
      </c>
      <c r="F168" s="54">
        <v>0.62</v>
      </c>
      <c r="G168" s="25" t="s">
        <v>175</v>
      </c>
      <c r="H168">
        <f t="shared" si="46"/>
        <v>152.19961253064756</v>
      </c>
      <c r="I168">
        <f t="shared" si="51"/>
        <v>620</v>
      </c>
      <c r="J168">
        <f t="shared" si="55"/>
        <v>30</v>
      </c>
      <c r="K168" s="4">
        <f t="shared" si="56"/>
        <v>3000</v>
      </c>
      <c r="L168">
        <f t="shared" si="57"/>
        <v>3.3333333333333335E-5</v>
      </c>
    </row>
    <row r="169" spans="1:12">
      <c r="A169" s="54">
        <v>1.2</v>
      </c>
      <c r="B169" s="54">
        <v>0.8</v>
      </c>
      <c r="C169" s="54">
        <v>2</v>
      </c>
      <c r="D169" s="54">
        <v>0.04</v>
      </c>
      <c r="E169" s="54">
        <v>1.36</v>
      </c>
      <c r="F169" s="54">
        <v>0.65</v>
      </c>
      <c r="G169" s="25" t="s">
        <v>176</v>
      </c>
      <c r="H169">
        <f t="shared" si="46"/>
        <v>201.77938294434816</v>
      </c>
      <c r="I169">
        <f t="shared" si="51"/>
        <v>650</v>
      </c>
      <c r="J169">
        <f t="shared" si="55"/>
        <v>30</v>
      </c>
      <c r="K169" s="4">
        <f t="shared" si="56"/>
        <v>3000</v>
      </c>
      <c r="L169">
        <f t="shared" si="57"/>
        <v>3.3333333333333335E-5</v>
      </c>
    </row>
    <row r="170" spans="1:12">
      <c r="A170" s="54">
        <v>1.2</v>
      </c>
      <c r="B170" s="54">
        <v>0.8</v>
      </c>
      <c r="C170" s="54">
        <v>2</v>
      </c>
      <c r="D170" s="54">
        <v>0.04</v>
      </c>
      <c r="E170" s="54">
        <v>1.37</v>
      </c>
      <c r="F170" s="54">
        <v>0.68</v>
      </c>
      <c r="G170" s="54" t="s">
        <v>177</v>
      </c>
      <c r="H170">
        <f t="shared" si="46"/>
        <v>235.52241009769457</v>
      </c>
      <c r="I170">
        <f t="shared" si="51"/>
        <v>680</v>
      </c>
      <c r="J170">
        <f t="shared" si="55"/>
        <v>30</v>
      </c>
      <c r="K170" s="4">
        <f t="shared" si="56"/>
        <v>3000</v>
      </c>
      <c r="L170">
        <f t="shared" si="57"/>
        <v>3.3333333333333335E-5</v>
      </c>
    </row>
    <row r="171" spans="1:12" ht="14.25" customHeight="1">
      <c r="A171" s="56">
        <v>1.2</v>
      </c>
      <c r="B171" s="56">
        <v>0.8</v>
      </c>
      <c r="C171" s="54">
        <v>2</v>
      </c>
      <c r="D171" s="56">
        <v>0.04</v>
      </c>
      <c r="E171" s="56">
        <v>1.38</v>
      </c>
      <c r="F171" s="56">
        <v>0.71</v>
      </c>
      <c r="G171" s="56" t="s">
        <v>178</v>
      </c>
      <c r="H171">
        <f t="shared" si="46"/>
        <v>437.15229958608563</v>
      </c>
      <c r="I171">
        <f t="shared" si="51"/>
        <v>710</v>
      </c>
      <c r="J171">
        <f t="shared" si="55"/>
        <v>60</v>
      </c>
      <c r="K171" s="33">
        <f t="shared" si="56"/>
        <v>6000</v>
      </c>
      <c r="L171">
        <f t="shared" si="57"/>
        <v>1.6666666666666667E-5</v>
      </c>
    </row>
    <row r="172" spans="1:12">
      <c r="A172" s="57">
        <v>1.2</v>
      </c>
      <c r="B172" s="57">
        <v>0.8</v>
      </c>
      <c r="C172" s="57">
        <v>2</v>
      </c>
      <c r="D172" s="57">
        <v>0.04</v>
      </c>
      <c r="E172" s="57">
        <v>1.39</v>
      </c>
      <c r="F172" s="57">
        <v>0.77</v>
      </c>
      <c r="G172" s="57" t="s">
        <v>179</v>
      </c>
      <c r="H172" s="15">
        <f t="shared" si="46"/>
        <v>501.69307437408082</v>
      </c>
      <c r="I172" s="15">
        <f t="shared" si="51"/>
        <v>770</v>
      </c>
      <c r="J172" s="15"/>
      <c r="K172" s="15"/>
      <c r="L172" s="15"/>
    </row>
    <row r="173" spans="1:12" ht="15" customHeight="1">
      <c r="A173" s="54">
        <v>1.2</v>
      </c>
      <c r="B173" s="54">
        <v>0.6</v>
      </c>
      <c r="C173" s="54">
        <v>2</v>
      </c>
      <c r="D173" s="54">
        <v>0.04</v>
      </c>
      <c r="E173" s="54">
        <v>1.31</v>
      </c>
      <c r="F173" s="54">
        <v>0.56999999999999995</v>
      </c>
      <c r="G173" s="23" t="s">
        <v>180</v>
      </c>
      <c r="H173">
        <f t="shared" si="46"/>
        <v>59.281560529255408</v>
      </c>
      <c r="I173">
        <f t="shared" si="51"/>
        <v>570</v>
      </c>
      <c r="J173">
        <f t="shared" si="55"/>
        <v>10</v>
      </c>
      <c r="K173" s="4">
        <f t="shared" si="56"/>
        <v>1000</v>
      </c>
      <c r="L173">
        <f t="shared" si="57"/>
        <v>1E-4</v>
      </c>
    </row>
    <row r="174" spans="1:12" ht="15" customHeight="1">
      <c r="A174" s="54">
        <v>1.2</v>
      </c>
      <c r="B174" s="54">
        <v>0.6</v>
      </c>
      <c r="C174" s="54">
        <v>2</v>
      </c>
      <c r="D174" s="54">
        <v>0.04</v>
      </c>
      <c r="E174" s="54">
        <v>1.32</v>
      </c>
      <c r="F174" s="54">
        <v>0.57999999999999996</v>
      </c>
      <c r="G174" s="23" t="s">
        <v>181</v>
      </c>
      <c r="H174">
        <f t="shared" si="46"/>
        <v>64.613943863818079</v>
      </c>
      <c r="I174">
        <f t="shared" si="51"/>
        <v>580</v>
      </c>
      <c r="J174">
        <f t="shared" si="55"/>
        <v>10</v>
      </c>
      <c r="K174" s="4">
        <f t="shared" si="56"/>
        <v>1000</v>
      </c>
      <c r="L174">
        <f t="shared" si="57"/>
        <v>1E-4</v>
      </c>
    </row>
    <row r="175" spans="1:12">
      <c r="A175" s="54">
        <v>1.2</v>
      </c>
      <c r="B175" s="54">
        <v>0.6</v>
      </c>
      <c r="C175" s="54">
        <v>2</v>
      </c>
      <c r="D175" s="54">
        <v>0.04</v>
      </c>
      <c r="E175" s="54">
        <v>1.33</v>
      </c>
      <c r="F175" s="54">
        <v>0.59</v>
      </c>
      <c r="G175" s="25" t="s">
        <v>182</v>
      </c>
      <c r="H175">
        <f t="shared" si="46"/>
        <v>88.468247875121989</v>
      </c>
      <c r="I175">
        <f t="shared" si="51"/>
        <v>590</v>
      </c>
      <c r="J175">
        <f t="shared" si="55"/>
        <v>20</v>
      </c>
      <c r="K175" s="4">
        <f t="shared" si="56"/>
        <v>2000</v>
      </c>
      <c r="L175">
        <f t="shared" si="57"/>
        <v>5.0000000000000002E-5</v>
      </c>
    </row>
    <row r="176" spans="1:12">
      <c r="A176" s="54">
        <v>1.2</v>
      </c>
      <c r="B176" s="54">
        <v>0.6</v>
      </c>
      <c r="C176" s="54">
        <v>2</v>
      </c>
      <c r="D176" s="54">
        <v>0.04</v>
      </c>
      <c r="E176" s="54">
        <v>1.34</v>
      </c>
      <c r="F176" s="54">
        <v>0.61</v>
      </c>
      <c r="G176" s="25" t="s">
        <v>183</v>
      </c>
      <c r="H176">
        <f t="shared" si="46"/>
        <v>110.41878623862161</v>
      </c>
      <c r="I176">
        <f t="shared" si="51"/>
        <v>610</v>
      </c>
      <c r="J176">
        <f t="shared" si="55"/>
        <v>10</v>
      </c>
      <c r="K176" s="4">
        <f t="shared" si="56"/>
        <v>1000</v>
      </c>
      <c r="L176">
        <f t="shared" si="57"/>
        <v>1E-4</v>
      </c>
    </row>
    <row r="177" spans="1:12">
      <c r="A177" s="54">
        <v>1.2</v>
      </c>
      <c r="B177" s="54">
        <v>0.6</v>
      </c>
      <c r="C177" s="54">
        <v>2</v>
      </c>
      <c r="D177" s="54">
        <v>0.04</v>
      </c>
      <c r="E177" s="54">
        <v>1.35</v>
      </c>
      <c r="F177" s="54">
        <v>0.62</v>
      </c>
      <c r="G177" s="25" t="s">
        <v>184</v>
      </c>
      <c r="H177">
        <f t="shared" si="46"/>
        <v>132.62475636677033</v>
      </c>
      <c r="I177">
        <f t="shared" si="51"/>
        <v>620</v>
      </c>
      <c r="J177">
        <f t="shared" si="55"/>
        <v>30</v>
      </c>
      <c r="K177" s="4">
        <f t="shared" si="56"/>
        <v>3000</v>
      </c>
      <c r="L177">
        <f t="shared" si="57"/>
        <v>3.3333333333333335E-5</v>
      </c>
    </row>
    <row r="178" spans="1:12">
      <c r="A178" s="54">
        <v>1.2</v>
      </c>
      <c r="B178" s="54">
        <v>0.6</v>
      </c>
      <c r="C178" s="54">
        <v>2</v>
      </c>
      <c r="D178" s="54">
        <v>0.04</v>
      </c>
      <c r="E178" s="54">
        <v>1.36</v>
      </c>
      <c r="F178" s="54">
        <v>0.65</v>
      </c>
      <c r="G178" s="25" t="s">
        <v>185</v>
      </c>
      <c r="H178">
        <f t="shared" si="46"/>
        <v>184.90309289662659</v>
      </c>
      <c r="I178">
        <f t="shared" si="51"/>
        <v>650</v>
      </c>
      <c r="J178">
        <f t="shared" si="55"/>
        <v>20</v>
      </c>
      <c r="K178" s="4">
        <f t="shared" si="56"/>
        <v>2000</v>
      </c>
      <c r="L178">
        <f t="shared" si="57"/>
        <v>5.0000000000000002E-5</v>
      </c>
    </row>
    <row r="179" spans="1:12">
      <c r="A179" s="54">
        <v>1.2</v>
      </c>
      <c r="B179" s="54">
        <v>0.6</v>
      </c>
      <c r="C179" s="54">
        <v>2</v>
      </c>
      <c r="D179" s="54">
        <v>0.04</v>
      </c>
      <c r="E179" s="54">
        <v>1.37</v>
      </c>
      <c r="F179" s="54">
        <v>0.67</v>
      </c>
      <c r="G179" s="54" t="s">
        <v>186</v>
      </c>
      <c r="H179">
        <f t="shared" si="46"/>
        <v>261.27257228109681</v>
      </c>
      <c r="I179">
        <f t="shared" si="51"/>
        <v>670</v>
      </c>
      <c r="J179">
        <f t="shared" si="55"/>
        <v>40</v>
      </c>
      <c r="K179" s="4">
        <f t="shared" si="56"/>
        <v>4000</v>
      </c>
      <c r="L179">
        <f t="shared" si="57"/>
        <v>2.5000000000000001E-5</v>
      </c>
    </row>
    <row r="180" spans="1:12" ht="16.5" customHeight="1">
      <c r="A180" s="56">
        <v>1.2</v>
      </c>
      <c r="B180" s="56">
        <v>0.6</v>
      </c>
      <c r="C180" s="54">
        <v>2</v>
      </c>
      <c r="D180" s="56">
        <v>0.04</v>
      </c>
      <c r="E180" s="56">
        <v>1.38</v>
      </c>
      <c r="F180" s="56">
        <v>0.71</v>
      </c>
      <c r="G180" s="56" t="s">
        <v>187</v>
      </c>
      <c r="H180">
        <f t="shared" si="46"/>
        <v>319.4525101084559</v>
      </c>
      <c r="I180">
        <f t="shared" si="51"/>
        <v>710</v>
      </c>
      <c r="J180">
        <f t="shared" si="55"/>
        <v>60</v>
      </c>
      <c r="K180" s="33">
        <f t="shared" si="56"/>
        <v>6000</v>
      </c>
      <c r="L180">
        <f t="shared" si="57"/>
        <v>1.6666666666666667E-5</v>
      </c>
    </row>
    <row r="181" spans="1:12">
      <c r="A181" s="57">
        <v>1.2</v>
      </c>
      <c r="B181" s="57">
        <v>0.6</v>
      </c>
      <c r="C181" s="57">
        <v>2</v>
      </c>
      <c r="D181" s="57">
        <v>0.04</v>
      </c>
      <c r="E181" s="57">
        <v>1.39</v>
      </c>
      <c r="F181" s="57">
        <v>0.77</v>
      </c>
      <c r="G181" s="57" t="s">
        <v>188</v>
      </c>
      <c r="H181" s="15">
        <f t="shared" si="46"/>
        <v>548.22533750845002</v>
      </c>
      <c r="I181" s="15">
        <f t="shared" si="51"/>
        <v>770</v>
      </c>
      <c r="J181" s="15"/>
      <c r="K181" s="15"/>
      <c r="L181" s="15"/>
    </row>
    <row r="182" spans="1:12" ht="15" customHeight="1">
      <c r="A182" s="54">
        <v>1.2</v>
      </c>
      <c r="B182" s="54">
        <v>1</v>
      </c>
      <c r="C182" s="54">
        <v>2</v>
      </c>
      <c r="D182" s="54">
        <v>0.04</v>
      </c>
      <c r="E182" s="54">
        <v>1.31</v>
      </c>
      <c r="F182" s="54">
        <v>0.56999999999999995</v>
      </c>
      <c r="G182" s="23" t="s">
        <v>189</v>
      </c>
      <c r="H182">
        <f t="shared" si="46"/>
        <v>73.889313288073268</v>
      </c>
      <c r="I182">
        <f t="shared" si="51"/>
        <v>570</v>
      </c>
      <c r="J182">
        <f t="shared" si="55"/>
        <v>10</v>
      </c>
      <c r="K182" s="4">
        <f t="shared" si="56"/>
        <v>1000</v>
      </c>
      <c r="L182">
        <f t="shared" si="57"/>
        <v>1E-4</v>
      </c>
    </row>
    <row r="183" spans="1:12" ht="15" customHeight="1">
      <c r="A183" s="54">
        <v>1.2</v>
      </c>
      <c r="B183" s="54">
        <v>1</v>
      </c>
      <c r="C183" s="54">
        <v>2</v>
      </c>
      <c r="D183" s="54">
        <v>0.04</v>
      </c>
      <c r="E183" s="54">
        <v>1.32</v>
      </c>
      <c r="F183" s="54">
        <v>0.57999999999999996</v>
      </c>
      <c r="G183" s="55" t="s">
        <v>189</v>
      </c>
      <c r="H183">
        <f t="shared" si="46"/>
        <v>72.615359610692693</v>
      </c>
      <c r="I183">
        <f t="shared" si="51"/>
        <v>580</v>
      </c>
      <c r="J183">
        <f t="shared" si="55"/>
        <v>10</v>
      </c>
      <c r="K183" s="4">
        <f t="shared" si="56"/>
        <v>1000</v>
      </c>
      <c r="L183">
        <f t="shared" si="57"/>
        <v>1E-4</v>
      </c>
    </row>
    <row r="184" spans="1:12" ht="16.5" customHeight="1">
      <c r="A184" s="54">
        <v>1.2</v>
      </c>
      <c r="B184" s="54">
        <v>1</v>
      </c>
      <c r="C184" s="54">
        <v>2</v>
      </c>
      <c r="D184" s="54">
        <v>0.04</v>
      </c>
      <c r="E184" s="54">
        <v>1.33</v>
      </c>
      <c r="F184" s="54">
        <v>0.59</v>
      </c>
      <c r="G184" s="24" t="s">
        <v>15</v>
      </c>
      <c r="H184">
        <f t="shared" si="46"/>
        <v>117.29850476218671</v>
      </c>
      <c r="I184">
        <f t="shared" si="51"/>
        <v>590</v>
      </c>
      <c r="J184">
        <f t="shared" si="55"/>
        <v>20</v>
      </c>
      <c r="K184" s="4">
        <f t="shared" si="56"/>
        <v>2000</v>
      </c>
      <c r="L184">
        <f t="shared" si="57"/>
        <v>5.0000000000000002E-5</v>
      </c>
    </row>
    <row r="185" spans="1:12" ht="15.75" customHeight="1">
      <c r="A185" s="54">
        <v>1.2</v>
      </c>
      <c r="B185" s="54">
        <v>1</v>
      </c>
      <c r="C185" s="54">
        <v>2</v>
      </c>
      <c r="D185" s="54">
        <v>0.04</v>
      </c>
      <c r="E185" s="54">
        <v>1.34</v>
      </c>
      <c r="F185" s="54">
        <v>0.61</v>
      </c>
      <c r="G185" s="24" t="s">
        <v>16</v>
      </c>
      <c r="H185">
        <f t="shared" si="46"/>
        <v>164.52325729573613</v>
      </c>
      <c r="I185">
        <f t="shared" si="51"/>
        <v>610</v>
      </c>
      <c r="J185">
        <f t="shared" si="55"/>
        <v>10</v>
      </c>
      <c r="K185" s="4">
        <f t="shared" si="56"/>
        <v>1000</v>
      </c>
      <c r="L185">
        <f t="shared" si="57"/>
        <v>1E-4</v>
      </c>
    </row>
    <row r="186" spans="1:12" ht="18" customHeight="1">
      <c r="A186" s="54">
        <v>1.2</v>
      </c>
      <c r="B186" s="54">
        <v>1</v>
      </c>
      <c r="C186" s="54">
        <v>2</v>
      </c>
      <c r="D186" s="54">
        <v>0.04</v>
      </c>
      <c r="E186" s="54">
        <v>1.35</v>
      </c>
      <c r="F186" s="54">
        <v>0.62</v>
      </c>
      <c r="G186" s="24" t="s">
        <v>17</v>
      </c>
      <c r="H186">
        <f t="shared" si="46"/>
        <v>209.0063004491015</v>
      </c>
      <c r="I186">
        <f t="shared" si="51"/>
        <v>620</v>
      </c>
      <c r="J186">
        <f t="shared" si="55"/>
        <v>30</v>
      </c>
      <c r="K186" s="4">
        <f t="shared" si="56"/>
        <v>3000</v>
      </c>
      <c r="L186">
        <f t="shared" si="57"/>
        <v>3.3333333333333335E-5</v>
      </c>
    </row>
    <row r="187" spans="1:12" ht="15.75" customHeight="1">
      <c r="A187" s="54">
        <v>1.2</v>
      </c>
      <c r="B187" s="54">
        <v>1</v>
      </c>
      <c r="C187" s="54">
        <v>2</v>
      </c>
      <c r="D187" s="54">
        <v>0.04</v>
      </c>
      <c r="E187" s="54">
        <v>1.36</v>
      </c>
      <c r="F187" s="54">
        <v>0.65</v>
      </c>
      <c r="G187" s="56" t="s">
        <v>18</v>
      </c>
      <c r="H187">
        <f t="shared" si="46"/>
        <v>334.37821621217449</v>
      </c>
      <c r="I187">
        <f t="shared" si="51"/>
        <v>650</v>
      </c>
      <c r="J187">
        <f t="shared" si="55"/>
        <v>30</v>
      </c>
      <c r="K187" s="4">
        <f t="shared" si="56"/>
        <v>3000</v>
      </c>
      <c r="L187">
        <f t="shared" si="57"/>
        <v>3.3333333333333335E-5</v>
      </c>
    </row>
    <row r="188" spans="1:12" ht="15.75" customHeight="1">
      <c r="A188" s="54">
        <v>1.2</v>
      </c>
      <c r="B188" s="54">
        <v>1</v>
      </c>
      <c r="C188" s="54">
        <v>2</v>
      </c>
      <c r="D188" s="54">
        <v>0.04</v>
      </c>
      <c r="E188" s="54">
        <v>1.37</v>
      </c>
      <c r="F188" s="54">
        <v>0.68</v>
      </c>
      <c r="G188" s="56" t="s">
        <v>190</v>
      </c>
      <c r="H188">
        <f t="shared" si="46"/>
        <v>233.66520435360619</v>
      </c>
      <c r="I188">
        <f t="shared" si="51"/>
        <v>680</v>
      </c>
      <c r="J188">
        <f t="shared" si="55"/>
        <v>30</v>
      </c>
      <c r="K188" s="4">
        <f t="shared" si="56"/>
        <v>3000</v>
      </c>
      <c r="L188">
        <f t="shared" si="57"/>
        <v>3.3333333333333335E-5</v>
      </c>
    </row>
    <row r="189" spans="1:12">
      <c r="A189" s="56">
        <v>1.2</v>
      </c>
      <c r="B189" s="56">
        <v>1</v>
      </c>
      <c r="C189" s="54">
        <v>2</v>
      </c>
      <c r="D189" s="56">
        <v>0.04</v>
      </c>
      <c r="E189" s="56">
        <v>1.38</v>
      </c>
      <c r="F189" s="56">
        <v>0.71</v>
      </c>
      <c r="G189" s="58" t="s">
        <v>20</v>
      </c>
      <c r="H189">
        <f t="shared" si="46"/>
        <v>339.12281314488234</v>
      </c>
      <c r="I189">
        <f t="shared" si="51"/>
        <v>710</v>
      </c>
      <c r="J189">
        <f t="shared" si="55"/>
        <v>60</v>
      </c>
      <c r="K189" s="33">
        <f t="shared" si="56"/>
        <v>6000</v>
      </c>
      <c r="L189">
        <f t="shared" si="57"/>
        <v>1.6666666666666667E-5</v>
      </c>
    </row>
    <row r="190" spans="1:12">
      <c r="A190" s="59">
        <v>1.2</v>
      </c>
      <c r="B190" s="59">
        <v>1</v>
      </c>
      <c r="C190" s="57">
        <v>2</v>
      </c>
      <c r="D190" s="59">
        <v>0.04</v>
      </c>
      <c r="E190" s="60">
        <v>1.39</v>
      </c>
      <c r="F190" s="57">
        <v>0.77</v>
      </c>
      <c r="G190" s="61" t="s">
        <v>191</v>
      </c>
      <c r="H190" s="15">
        <f t="shared" si="46"/>
        <v>269.25313384916484</v>
      </c>
      <c r="I190" s="15">
        <f t="shared" si="51"/>
        <v>770</v>
      </c>
      <c r="J190" s="15"/>
      <c r="K190" s="15"/>
      <c r="L190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K20" sqref="K20"/>
    </sheetView>
  </sheetViews>
  <sheetFormatPr defaultRowHeight="15"/>
  <cols>
    <col min="3" max="3" width="10.28515625" customWidth="1"/>
    <col min="7" max="7" width="36.85546875" customWidth="1"/>
    <col min="8" max="8" width="13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 s="4">
        <v>0.6</v>
      </c>
      <c r="B2" s="4">
        <v>1</v>
      </c>
      <c r="C2" s="5">
        <v>2.5</v>
      </c>
      <c r="D2" s="4">
        <v>0.06</v>
      </c>
      <c r="E2" s="4">
        <v>1.31</v>
      </c>
      <c r="F2" s="45">
        <v>0.59</v>
      </c>
      <c r="G2" s="7" t="s">
        <v>93</v>
      </c>
      <c r="H2">
        <f t="shared" ref="H2:H13" si="0">-8.686*2*3.1416*IMAGINARY(G2)*10000*1000/I2</f>
        <v>10.590868987372332</v>
      </c>
      <c r="I2">
        <f t="shared" ref="I2:I13" si="1">F2*1000</f>
        <v>590</v>
      </c>
      <c r="J2">
        <f t="shared" ref="J2" si="2">I3-I2</f>
        <v>10</v>
      </c>
      <c r="K2">
        <f t="shared" ref="K2:K12" si="3">J2/0.01</f>
        <v>1000</v>
      </c>
      <c r="L2">
        <v>0</v>
      </c>
    </row>
    <row r="3" spans="1:12">
      <c r="A3">
        <v>0.6</v>
      </c>
      <c r="B3">
        <v>1</v>
      </c>
      <c r="C3" s="5">
        <v>2.5</v>
      </c>
      <c r="D3" s="4">
        <v>0.06</v>
      </c>
      <c r="E3">
        <v>1.32</v>
      </c>
      <c r="F3" s="45">
        <v>0.6</v>
      </c>
      <c r="G3" s="7" t="s">
        <v>94</v>
      </c>
      <c r="H3">
        <f t="shared" si="0"/>
        <v>12.287668990920578</v>
      </c>
      <c r="I3">
        <f t="shared" si="1"/>
        <v>600</v>
      </c>
      <c r="J3">
        <f>I4-I3</f>
        <v>10</v>
      </c>
      <c r="K3">
        <f t="shared" si="3"/>
        <v>1000</v>
      </c>
      <c r="L3">
        <v>0</v>
      </c>
    </row>
    <row r="4" spans="1:12">
      <c r="A4">
        <v>0.6</v>
      </c>
      <c r="B4">
        <v>1</v>
      </c>
      <c r="C4" s="5">
        <v>2.5</v>
      </c>
      <c r="D4" s="4">
        <v>0.06</v>
      </c>
      <c r="E4">
        <v>1.33</v>
      </c>
      <c r="F4" s="45">
        <v>0.61</v>
      </c>
      <c r="G4" s="7" t="s">
        <v>95</v>
      </c>
      <c r="H4">
        <f t="shared" si="0"/>
        <v>11.134642477758645</v>
      </c>
      <c r="I4">
        <f t="shared" si="1"/>
        <v>610</v>
      </c>
      <c r="J4">
        <f t="shared" ref="J4:J12" si="4">I5-I4</f>
        <v>20</v>
      </c>
      <c r="K4">
        <f t="shared" si="3"/>
        <v>2000</v>
      </c>
      <c r="L4">
        <v>0</v>
      </c>
    </row>
    <row r="5" spans="1:12">
      <c r="A5">
        <v>0.6</v>
      </c>
      <c r="B5">
        <v>1</v>
      </c>
      <c r="C5" s="5">
        <v>2.5</v>
      </c>
      <c r="D5" s="4">
        <v>0.06</v>
      </c>
      <c r="E5">
        <v>1.34</v>
      </c>
      <c r="F5" s="45">
        <v>0.63</v>
      </c>
      <c r="G5" s="7" t="s">
        <v>96</v>
      </c>
      <c r="H5">
        <f t="shared" si="0"/>
        <v>13.270110877968682</v>
      </c>
      <c r="I5">
        <f t="shared" si="1"/>
        <v>630</v>
      </c>
      <c r="J5">
        <f t="shared" si="4"/>
        <v>20</v>
      </c>
      <c r="K5">
        <f t="shared" si="3"/>
        <v>2000</v>
      </c>
      <c r="L5">
        <v>0</v>
      </c>
    </row>
    <row r="6" spans="1:12">
      <c r="A6">
        <v>0.6</v>
      </c>
      <c r="B6">
        <v>1</v>
      </c>
      <c r="C6" s="5">
        <v>2.5</v>
      </c>
      <c r="D6" s="4">
        <v>0.06</v>
      </c>
      <c r="E6">
        <v>1.35</v>
      </c>
      <c r="F6" s="45">
        <v>0.65</v>
      </c>
      <c r="G6" s="7" t="s">
        <v>97</v>
      </c>
      <c r="H6">
        <f t="shared" si="0"/>
        <v>15.541240796533456</v>
      </c>
      <c r="I6">
        <f t="shared" si="1"/>
        <v>650</v>
      </c>
      <c r="J6">
        <f t="shared" si="4"/>
        <v>20</v>
      </c>
      <c r="K6">
        <f t="shared" si="3"/>
        <v>2000</v>
      </c>
      <c r="L6">
        <v>0</v>
      </c>
    </row>
    <row r="7" spans="1:12">
      <c r="A7">
        <v>0.6</v>
      </c>
      <c r="B7">
        <v>1</v>
      </c>
      <c r="C7" s="5">
        <v>2.5</v>
      </c>
      <c r="D7" s="4">
        <v>0.06</v>
      </c>
      <c r="E7">
        <v>1.36</v>
      </c>
      <c r="F7" s="45">
        <v>0.67</v>
      </c>
      <c r="G7" s="7" t="s">
        <v>98</v>
      </c>
      <c r="H7">
        <f t="shared" si="0"/>
        <v>19.311209786438027</v>
      </c>
      <c r="I7">
        <f t="shared" si="1"/>
        <v>670</v>
      </c>
      <c r="J7">
        <f t="shared" si="4"/>
        <v>20</v>
      </c>
      <c r="K7">
        <f t="shared" si="3"/>
        <v>2000</v>
      </c>
      <c r="L7">
        <v>0</v>
      </c>
    </row>
    <row r="8" spans="1:12">
      <c r="A8">
        <v>0.6</v>
      </c>
      <c r="B8">
        <v>1</v>
      </c>
      <c r="C8" s="5">
        <v>2.5</v>
      </c>
      <c r="D8" s="4">
        <v>0.06</v>
      </c>
      <c r="E8">
        <v>1.37</v>
      </c>
      <c r="F8" s="45">
        <v>0.69</v>
      </c>
      <c r="G8" s="7" t="s">
        <v>99</v>
      </c>
      <c r="H8">
        <f t="shared" si="0"/>
        <v>19.593915462170145</v>
      </c>
      <c r="I8">
        <f t="shared" si="1"/>
        <v>690</v>
      </c>
      <c r="J8">
        <f t="shared" si="4"/>
        <v>50</v>
      </c>
      <c r="K8">
        <f t="shared" si="3"/>
        <v>5000</v>
      </c>
      <c r="L8">
        <v>1</v>
      </c>
    </row>
    <row r="9" spans="1:12">
      <c r="A9">
        <v>0.6</v>
      </c>
      <c r="B9">
        <v>1</v>
      </c>
      <c r="C9" s="5">
        <v>2.5</v>
      </c>
      <c r="D9" s="4">
        <v>0.06</v>
      </c>
      <c r="E9">
        <v>1.38</v>
      </c>
      <c r="F9" s="45">
        <v>0.74</v>
      </c>
      <c r="G9" s="7" t="s">
        <v>100</v>
      </c>
      <c r="H9">
        <f t="shared" si="0"/>
        <v>27.857578629788616</v>
      </c>
      <c r="I9">
        <f t="shared" si="1"/>
        <v>740</v>
      </c>
      <c r="J9">
        <f t="shared" si="4"/>
        <v>50</v>
      </c>
      <c r="K9">
        <f t="shared" si="3"/>
        <v>5000</v>
      </c>
      <c r="L9">
        <v>2</v>
      </c>
    </row>
    <row r="10" spans="1:12">
      <c r="A10">
        <v>0.6</v>
      </c>
      <c r="B10">
        <v>1</v>
      </c>
      <c r="C10" s="5">
        <v>2.5</v>
      </c>
      <c r="D10" s="4">
        <v>0.06</v>
      </c>
      <c r="E10">
        <v>1.39</v>
      </c>
      <c r="F10" s="45">
        <v>0.79</v>
      </c>
      <c r="G10" s="7" t="s">
        <v>101</v>
      </c>
      <c r="H10">
        <f t="shared" si="0"/>
        <v>35.703515326206876</v>
      </c>
      <c r="I10">
        <f t="shared" si="1"/>
        <v>790</v>
      </c>
      <c r="J10">
        <f t="shared" si="4"/>
        <v>80</v>
      </c>
      <c r="K10">
        <f t="shared" si="3"/>
        <v>8000</v>
      </c>
      <c r="L10">
        <v>3</v>
      </c>
    </row>
    <row r="11" spans="1:12">
      <c r="A11">
        <v>0.6</v>
      </c>
      <c r="B11">
        <v>1</v>
      </c>
      <c r="C11" s="5">
        <v>2.5</v>
      </c>
      <c r="D11" s="4">
        <v>0.06</v>
      </c>
      <c r="E11">
        <v>1.4</v>
      </c>
      <c r="F11" s="45">
        <v>0.87</v>
      </c>
      <c r="G11" s="7" t="s">
        <v>102</v>
      </c>
      <c r="H11">
        <f t="shared" si="0"/>
        <v>45.202908012491037</v>
      </c>
      <c r="I11">
        <f t="shared" si="1"/>
        <v>870</v>
      </c>
      <c r="J11">
        <f t="shared" si="4"/>
        <v>170</v>
      </c>
      <c r="K11" s="33">
        <f t="shared" si="3"/>
        <v>17000</v>
      </c>
      <c r="L11">
        <v>4</v>
      </c>
    </row>
    <row r="12" spans="1:12">
      <c r="A12">
        <v>0.6</v>
      </c>
      <c r="B12">
        <v>1</v>
      </c>
      <c r="C12" s="5">
        <v>2.5</v>
      </c>
      <c r="D12" s="4">
        <v>0.06</v>
      </c>
      <c r="E12">
        <v>1.41</v>
      </c>
      <c r="F12" s="45">
        <v>1.04</v>
      </c>
      <c r="G12" s="7" t="s">
        <v>103</v>
      </c>
      <c r="H12">
        <f t="shared" si="0"/>
        <v>54.233368026511251</v>
      </c>
      <c r="I12">
        <f t="shared" si="1"/>
        <v>1040</v>
      </c>
      <c r="J12">
        <f t="shared" si="4"/>
        <v>960</v>
      </c>
      <c r="K12" s="40">
        <f t="shared" si="3"/>
        <v>96000</v>
      </c>
      <c r="L12">
        <v>5</v>
      </c>
    </row>
    <row r="13" spans="1:12">
      <c r="A13" s="15">
        <v>0.6</v>
      </c>
      <c r="B13" s="15">
        <v>1</v>
      </c>
      <c r="C13" s="16">
        <v>2.5</v>
      </c>
      <c r="D13" s="15">
        <v>0.06</v>
      </c>
      <c r="E13" s="15">
        <v>1.42</v>
      </c>
      <c r="F13" s="46">
        <v>2</v>
      </c>
      <c r="G13" s="35" t="s">
        <v>104</v>
      </c>
      <c r="H13" s="15">
        <f t="shared" si="0"/>
        <v>262.40098521518064</v>
      </c>
      <c r="I13" s="15">
        <f t="shared" si="1"/>
        <v>2000</v>
      </c>
      <c r="J13" s="15"/>
      <c r="K13" s="15"/>
      <c r="L13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M18" sqref="M18"/>
    </sheetView>
  </sheetViews>
  <sheetFormatPr defaultRowHeight="15"/>
  <cols>
    <col min="3" max="3" width="11" customWidth="1"/>
    <col min="7" max="7" width="32.85546875" customWidth="1"/>
    <col min="8" max="8" width="13.8554687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 s="4">
        <v>0.6</v>
      </c>
      <c r="B2" s="4">
        <v>1</v>
      </c>
      <c r="C2" s="5">
        <v>3</v>
      </c>
      <c r="D2" s="4">
        <v>0.03</v>
      </c>
      <c r="E2" s="4">
        <v>1.31</v>
      </c>
      <c r="F2" s="45">
        <v>0.55000000000000004</v>
      </c>
      <c r="G2" s="7" t="s">
        <v>105</v>
      </c>
      <c r="H2">
        <f t="shared" ref="H2:H13" si="0">-8.686*2*3.1416*IMAGINARY(G2)*10000*1000/I2</f>
        <v>15.332978170374895</v>
      </c>
      <c r="I2" s="9">
        <f>F2*1000</f>
        <v>550</v>
      </c>
      <c r="J2" s="10">
        <f>I3-I2</f>
        <v>0</v>
      </c>
      <c r="K2" s="47">
        <f>J2/0.01</f>
        <v>0</v>
      </c>
      <c r="L2" s="48">
        <v>0</v>
      </c>
    </row>
    <row r="3" spans="1:12">
      <c r="A3">
        <v>0.6</v>
      </c>
      <c r="B3">
        <v>1</v>
      </c>
      <c r="C3" s="5">
        <v>3</v>
      </c>
      <c r="D3" s="4">
        <v>0.03</v>
      </c>
      <c r="E3">
        <v>1.32</v>
      </c>
      <c r="F3" s="45">
        <v>0.55000000000000004</v>
      </c>
      <c r="G3" s="7" t="s">
        <v>106</v>
      </c>
      <c r="H3">
        <f t="shared" si="0"/>
        <v>19.368902696149181</v>
      </c>
      <c r="I3" s="9">
        <f t="shared" ref="I3:I13" si="1">F3*1000</f>
        <v>550</v>
      </c>
      <c r="J3" s="10">
        <f t="shared" ref="J3:J12" si="2">I4-I3</f>
        <v>10</v>
      </c>
      <c r="K3" s="47">
        <f t="shared" ref="K3:K12" si="3">J3/0.01</f>
        <v>1000</v>
      </c>
      <c r="L3" s="48">
        <v>1</v>
      </c>
    </row>
    <row r="4" spans="1:12">
      <c r="A4">
        <v>0.6</v>
      </c>
      <c r="B4">
        <v>1</v>
      </c>
      <c r="C4" s="5">
        <v>3</v>
      </c>
      <c r="D4" s="4">
        <v>0.03</v>
      </c>
      <c r="E4">
        <v>1.33</v>
      </c>
      <c r="F4" s="45">
        <v>0.56000000000000005</v>
      </c>
      <c r="G4" s="7" t="s">
        <v>107</v>
      </c>
      <c r="H4">
        <f t="shared" si="0"/>
        <v>25.116296579470884</v>
      </c>
      <c r="I4" s="9">
        <f t="shared" si="1"/>
        <v>560</v>
      </c>
      <c r="J4" s="10">
        <f t="shared" si="2"/>
        <v>10</v>
      </c>
      <c r="K4" s="47">
        <f t="shared" si="3"/>
        <v>1000</v>
      </c>
      <c r="L4" s="48">
        <v>2</v>
      </c>
    </row>
    <row r="5" spans="1:12">
      <c r="A5">
        <v>0.6</v>
      </c>
      <c r="B5">
        <v>1</v>
      </c>
      <c r="C5" s="5">
        <v>3</v>
      </c>
      <c r="D5" s="4">
        <v>0.03</v>
      </c>
      <c r="E5">
        <v>1.34</v>
      </c>
      <c r="F5" s="45">
        <v>0.56999999999999995</v>
      </c>
      <c r="G5" s="7" t="s">
        <v>108</v>
      </c>
      <c r="H5">
        <f t="shared" si="0"/>
        <v>32.604075203870302</v>
      </c>
      <c r="I5" s="9">
        <f t="shared" si="1"/>
        <v>570</v>
      </c>
      <c r="J5" s="10">
        <f t="shared" si="2"/>
        <v>20</v>
      </c>
      <c r="K5" s="47">
        <f t="shared" si="3"/>
        <v>2000</v>
      </c>
      <c r="L5" s="48">
        <v>3</v>
      </c>
    </row>
    <row r="6" spans="1:12">
      <c r="A6">
        <v>0.6</v>
      </c>
      <c r="B6">
        <v>1</v>
      </c>
      <c r="C6" s="5">
        <v>3</v>
      </c>
      <c r="D6" s="4">
        <v>0.03</v>
      </c>
      <c r="E6">
        <v>1.35</v>
      </c>
      <c r="F6" s="45">
        <v>0.59</v>
      </c>
      <c r="G6" s="7" t="s">
        <v>109</v>
      </c>
      <c r="H6">
        <f t="shared" si="0"/>
        <v>40.879705902728723</v>
      </c>
      <c r="I6" s="9">
        <f t="shared" si="1"/>
        <v>590</v>
      </c>
      <c r="J6" s="10">
        <f t="shared" si="2"/>
        <v>10</v>
      </c>
      <c r="K6" s="47">
        <f t="shared" si="3"/>
        <v>1000</v>
      </c>
      <c r="L6" s="48">
        <v>4</v>
      </c>
    </row>
    <row r="7" spans="1:12">
      <c r="A7">
        <v>0.6</v>
      </c>
      <c r="B7">
        <v>1</v>
      </c>
      <c r="C7" s="5">
        <v>3</v>
      </c>
      <c r="D7" s="4">
        <v>0.03</v>
      </c>
      <c r="E7">
        <v>1.36</v>
      </c>
      <c r="F7" s="45">
        <v>0.6</v>
      </c>
      <c r="G7" s="7" t="s">
        <v>110</v>
      </c>
      <c r="H7">
        <f t="shared" si="0"/>
        <v>60.168707044047878</v>
      </c>
      <c r="I7" s="9">
        <f t="shared" si="1"/>
        <v>600</v>
      </c>
      <c r="J7" s="10">
        <f t="shared" si="2"/>
        <v>30</v>
      </c>
      <c r="K7" s="47">
        <f t="shared" si="3"/>
        <v>3000</v>
      </c>
      <c r="L7" s="48">
        <v>5</v>
      </c>
    </row>
    <row r="8" spans="1:12">
      <c r="A8">
        <v>0.6</v>
      </c>
      <c r="B8">
        <v>1</v>
      </c>
      <c r="C8" s="5">
        <v>3</v>
      </c>
      <c r="D8" s="4">
        <v>0.03</v>
      </c>
      <c r="E8">
        <v>1.37</v>
      </c>
      <c r="F8" s="45">
        <v>0.63</v>
      </c>
      <c r="G8" s="7" t="s">
        <v>111</v>
      </c>
      <c r="H8">
        <f t="shared" si="0"/>
        <v>40.5642823926933</v>
      </c>
      <c r="I8" s="9">
        <f t="shared" si="1"/>
        <v>630</v>
      </c>
      <c r="J8" s="10">
        <f t="shared" si="2"/>
        <v>10</v>
      </c>
      <c r="K8" s="47">
        <f t="shared" si="3"/>
        <v>1000</v>
      </c>
      <c r="L8" s="48">
        <v>6</v>
      </c>
    </row>
    <row r="9" spans="1:12">
      <c r="A9">
        <v>0.6</v>
      </c>
      <c r="B9">
        <v>1</v>
      </c>
      <c r="C9" s="5">
        <v>3</v>
      </c>
      <c r="D9" s="4">
        <v>0.03</v>
      </c>
      <c r="E9">
        <v>1.38</v>
      </c>
      <c r="F9" s="45">
        <v>0.64</v>
      </c>
      <c r="G9" s="7" t="s">
        <v>112</v>
      </c>
      <c r="H9">
        <f t="shared" si="0"/>
        <v>66.383282031868902</v>
      </c>
      <c r="I9" s="9">
        <f t="shared" si="1"/>
        <v>640</v>
      </c>
      <c r="J9" s="10">
        <f t="shared" si="2"/>
        <v>50</v>
      </c>
      <c r="K9" s="47">
        <f t="shared" si="3"/>
        <v>5000</v>
      </c>
      <c r="L9" s="48">
        <v>7</v>
      </c>
    </row>
    <row r="10" spans="1:12">
      <c r="A10">
        <v>0.6</v>
      </c>
      <c r="B10">
        <v>1</v>
      </c>
      <c r="C10" s="5">
        <v>3</v>
      </c>
      <c r="D10" s="4">
        <v>0.03</v>
      </c>
      <c r="E10">
        <v>1.39</v>
      </c>
      <c r="F10" s="45">
        <v>0.69</v>
      </c>
      <c r="G10" s="7" t="s">
        <v>113</v>
      </c>
      <c r="H10">
        <f t="shared" si="0"/>
        <v>170.3557169804069</v>
      </c>
      <c r="I10" s="9">
        <f t="shared" si="1"/>
        <v>690</v>
      </c>
      <c r="J10" s="10">
        <f t="shared" si="2"/>
        <v>50</v>
      </c>
      <c r="K10" s="47">
        <f t="shared" si="3"/>
        <v>5000</v>
      </c>
      <c r="L10" s="48">
        <v>8</v>
      </c>
    </row>
    <row r="11" spans="1:12">
      <c r="A11">
        <v>0.6</v>
      </c>
      <c r="B11">
        <v>1</v>
      </c>
      <c r="C11" s="5">
        <v>3</v>
      </c>
      <c r="D11" s="4">
        <v>0.03</v>
      </c>
      <c r="E11">
        <v>1.4</v>
      </c>
      <c r="F11" s="45">
        <v>0.74</v>
      </c>
      <c r="G11" s="7" t="s">
        <v>114</v>
      </c>
      <c r="H11">
        <f t="shared" si="0"/>
        <v>207.92608647300563</v>
      </c>
      <c r="I11" s="9">
        <f t="shared" si="1"/>
        <v>740</v>
      </c>
      <c r="J11" s="10">
        <f t="shared" si="2"/>
        <v>80</v>
      </c>
      <c r="K11" s="49">
        <f t="shared" si="3"/>
        <v>8000</v>
      </c>
      <c r="L11" s="48">
        <v>9</v>
      </c>
    </row>
    <row r="12" spans="1:12">
      <c r="A12">
        <v>0.6</v>
      </c>
      <c r="B12">
        <v>1</v>
      </c>
      <c r="C12" s="5">
        <v>3</v>
      </c>
      <c r="D12" s="4">
        <v>0.03</v>
      </c>
      <c r="E12">
        <v>1.41</v>
      </c>
      <c r="F12" s="39">
        <v>0.82</v>
      </c>
      <c r="G12" s="50" t="s">
        <v>115</v>
      </c>
      <c r="H12">
        <f t="shared" si="0"/>
        <v>145.20725008208279</v>
      </c>
      <c r="I12" s="9">
        <f t="shared" si="1"/>
        <v>820</v>
      </c>
      <c r="J12" s="10">
        <f t="shared" si="2"/>
        <v>180</v>
      </c>
      <c r="K12" s="51">
        <f t="shared" si="3"/>
        <v>18000</v>
      </c>
      <c r="L12" s="48">
        <v>10</v>
      </c>
    </row>
    <row r="13" spans="1:12">
      <c r="A13" s="15">
        <v>0.6</v>
      </c>
      <c r="B13" s="15">
        <v>1</v>
      </c>
      <c r="C13" s="16">
        <v>3</v>
      </c>
      <c r="D13" s="15">
        <v>0.03</v>
      </c>
      <c r="E13" s="15">
        <v>1.42</v>
      </c>
      <c r="F13" s="38">
        <v>1</v>
      </c>
      <c r="G13" s="35" t="s">
        <v>116</v>
      </c>
      <c r="H13" s="15">
        <f t="shared" si="0"/>
        <v>144.42803686173232</v>
      </c>
      <c r="I13" s="15">
        <f t="shared" si="1"/>
        <v>1000</v>
      </c>
      <c r="J13" s="15"/>
      <c r="K13" s="15"/>
      <c r="L13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C24" sqref="C24"/>
    </sheetView>
  </sheetViews>
  <sheetFormatPr defaultRowHeight="15"/>
  <cols>
    <col min="3" max="3" width="11.140625" customWidth="1"/>
    <col min="7" max="7" width="34.42578125" customWidth="1"/>
    <col min="8" max="8" width="13.570312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 s="5">
        <v>0.6</v>
      </c>
      <c r="B2" s="5">
        <v>1</v>
      </c>
      <c r="C2" s="5">
        <v>3</v>
      </c>
      <c r="D2" s="5">
        <v>0.04</v>
      </c>
      <c r="E2" s="5">
        <v>1.31</v>
      </c>
      <c r="F2" s="22">
        <v>0.56999999999999995</v>
      </c>
      <c r="G2" s="7" t="s">
        <v>117</v>
      </c>
      <c r="H2">
        <f>-8.686*2*3.1416*IMAGINARY(G2)*10000*1000/I2</f>
        <v>13.374966478476463</v>
      </c>
      <c r="I2">
        <f>F2*1000</f>
        <v>570</v>
      </c>
      <c r="J2">
        <f>I3-I2</f>
        <v>10</v>
      </c>
      <c r="K2">
        <f>J2/0.01</f>
        <v>1000</v>
      </c>
      <c r="L2">
        <f>0.1/K2</f>
        <v>1E-4</v>
      </c>
    </row>
    <row r="3" spans="1:12">
      <c r="A3" s="5">
        <v>0.6</v>
      </c>
      <c r="B3" s="5">
        <v>1</v>
      </c>
      <c r="C3" s="5">
        <v>3</v>
      </c>
      <c r="D3" s="5">
        <v>0.04</v>
      </c>
      <c r="E3" s="5">
        <v>1.32</v>
      </c>
      <c r="F3" s="22">
        <v>0.57999999999999996</v>
      </c>
      <c r="G3" s="7" t="s">
        <v>118</v>
      </c>
      <c r="H3">
        <f t="shared" ref="H3:H11" si="0">-8.686*2*3.1416*IMAGINARY(G3)*10000*1000/I3</f>
        <v>16.231030447448482</v>
      </c>
      <c r="I3">
        <f t="shared" ref="I3:I11" si="1">F3*1000</f>
        <v>580</v>
      </c>
      <c r="J3">
        <f t="shared" ref="J3:J11" si="2">I4-I3</f>
        <v>10</v>
      </c>
      <c r="K3">
        <f t="shared" ref="K3:K11" si="3">J3/0.01</f>
        <v>1000</v>
      </c>
      <c r="L3">
        <f t="shared" ref="L3:L11" si="4">0.1/K3</f>
        <v>1E-4</v>
      </c>
    </row>
    <row r="4" spans="1:12">
      <c r="A4" s="5">
        <v>0.6</v>
      </c>
      <c r="B4" s="5">
        <v>1</v>
      </c>
      <c r="C4" s="5">
        <v>3</v>
      </c>
      <c r="D4" s="5">
        <v>0.04</v>
      </c>
      <c r="E4" s="5">
        <v>1.33</v>
      </c>
      <c r="F4" s="22">
        <v>0.59</v>
      </c>
      <c r="G4" s="7" t="s">
        <v>119</v>
      </c>
      <c r="H4">
        <f t="shared" si="0"/>
        <v>20.135037120249574</v>
      </c>
      <c r="I4">
        <f t="shared" si="1"/>
        <v>590</v>
      </c>
      <c r="J4">
        <f t="shared" si="2"/>
        <v>10</v>
      </c>
      <c r="K4">
        <f t="shared" si="3"/>
        <v>1000</v>
      </c>
      <c r="L4">
        <f t="shared" si="4"/>
        <v>1E-4</v>
      </c>
    </row>
    <row r="5" spans="1:12">
      <c r="A5" s="5">
        <v>0.6</v>
      </c>
      <c r="B5" s="5">
        <v>1</v>
      </c>
      <c r="C5" s="5">
        <v>3</v>
      </c>
      <c r="D5" s="5">
        <v>0.04</v>
      </c>
      <c r="E5" s="5">
        <v>1.34</v>
      </c>
      <c r="F5" s="22">
        <v>0.6</v>
      </c>
      <c r="G5" s="7" t="s">
        <v>120</v>
      </c>
      <c r="H5">
        <f t="shared" si="0"/>
        <v>24.039794614824022</v>
      </c>
      <c r="I5">
        <f t="shared" si="1"/>
        <v>600</v>
      </c>
      <c r="J5">
        <f t="shared" si="2"/>
        <v>20</v>
      </c>
      <c r="K5">
        <f t="shared" si="3"/>
        <v>2000</v>
      </c>
      <c r="L5">
        <f t="shared" si="4"/>
        <v>5.0000000000000002E-5</v>
      </c>
    </row>
    <row r="6" spans="1:12">
      <c r="A6" s="5">
        <v>0.6</v>
      </c>
      <c r="B6" s="5">
        <v>1</v>
      </c>
      <c r="C6" s="5">
        <v>3</v>
      </c>
      <c r="D6" s="5">
        <v>0.04</v>
      </c>
      <c r="E6" s="5">
        <v>1.35</v>
      </c>
      <c r="F6" s="22">
        <v>0.62</v>
      </c>
      <c r="G6" s="7" t="s">
        <v>121</v>
      </c>
      <c r="H6">
        <f t="shared" si="0"/>
        <v>31.837865643785562</v>
      </c>
      <c r="I6">
        <f t="shared" si="1"/>
        <v>620</v>
      </c>
      <c r="J6">
        <f t="shared" si="2"/>
        <v>20</v>
      </c>
      <c r="K6">
        <f t="shared" si="3"/>
        <v>2000</v>
      </c>
      <c r="L6">
        <f t="shared" si="4"/>
        <v>5.0000000000000002E-5</v>
      </c>
    </row>
    <row r="7" spans="1:12">
      <c r="A7" s="5">
        <v>0.6</v>
      </c>
      <c r="B7" s="5">
        <v>1</v>
      </c>
      <c r="C7" s="5">
        <v>3</v>
      </c>
      <c r="D7" s="5">
        <v>0.04</v>
      </c>
      <c r="E7" s="5">
        <v>1.36</v>
      </c>
      <c r="F7" s="22">
        <v>0.64</v>
      </c>
      <c r="G7" s="7" t="s">
        <v>122</v>
      </c>
      <c r="H7">
        <f t="shared" si="0"/>
        <v>40.645681232275976</v>
      </c>
      <c r="I7">
        <f t="shared" si="1"/>
        <v>640</v>
      </c>
      <c r="J7">
        <f t="shared" si="2"/>
        <v>30</v>
      </c>
      <c r="K7">
        <f t="shared" si="3"/>
        <v>3000</v>
      </c>
      <c r="L7">
        <f t="shared" si="4"/>
        <v>3.3333333333333335E-5</v>
      </c>
    </row>
    <row r="8" spans="1:12">
      <c r="A8" s="5">
        <v>0.6</v>
      </c>
      <c r="B8" s="5">
        <v>1</v>
      </c>
      <c r="C8" s="5">
        <v>3</v>
      </c>
      <c r="D8" s="5">
        <v>0.04</v>
      </c>
      <c r="E8" s="5">
        <v>1.37</v>
      </c>
      <c r="F8" s="22">
        <v>0.67</v>
      </c>
      <c r="G8" s="7" t="s">
        <v>123</v>
      </c>
      <c r="H8">
        <f t="shared" si="0"/>
        <v>50.284725232716617</v>
      </c>
      <c r="I8">
        <f t="shared" si="1"/>
        <v>670</v>
      </c>
      <c r="J8">
        <f t="shared" si="2"/>
        <v>30</v>
      </c>
      <c r="K8">
        <f t="shared" si="3"/>
        <v>3000</v>
      </c>
      <c r="L8">
        <f t="shared" si="4"/>
        <v>3.3333333333333335E-5</v>
      </c>
    </row>
    <row r="9" spans="1:12">
      <c r="A9" s="26">
        <v>0.6</v>
      </c>
      <c r="B9" s="26">
        <v>1</v>
      </c>
      <c r="C9" s="5">
        <v>3</v>
      </c>
      <c r="D9" s="26">
        <v>0.04</v>
      </c>
      <c r="E9" s="26">
        <v>1.38</v>
      </c>
      <c r="F9" s="27">
        <v>0.7</v>
      </c>
      <c r="G9" s="7" t="s">
        <v>124</v>
      </c>
      <c r="H9">
        <f t="shared" si="0"/>
        <v>69.972094498478114</v>
      </c>
      <c r="I9">
        <f t="shared" si="1"/>
        <v>700</v>
      </c>
      <c r="J9">
        <f t="shared" si="2"/>
        <v>40</v>
      </c>
      <c r="K9">
        <f t="shared" si="3"/>
        <v>4000</v>
      </c>
      <c r="L9">
        <f t="shared" si="4"/>
        <v>2.5000000000000001E-5</v>
      </c>
    </row>
    <row r="10" spans="1:12" ht="15.75" thickBot="1">
      <c r="A10" s="26">
        <v>0.6</v>
      </c>
      <c r="B10" s="26">
        <v>1</v>
      </c>
      <c r="C10" s="5">
        <v>3</v>
      </c>
      <c r="D10" s="26">
        <v>0.04</v>
      </c>
      <c r="E10" s="26">
        <v>1.39</v>
      </c>
      <c r="F10" s="52">
        <v>0.74</v>
      </c>
      <c r="G10" s="7" t="s">
        <v>125</v>
      </c>
      <c r="H10">
        <f t="shared" si="0"/>
        <v>87.256412642141569</v>
      </c>
      <c r="I10">
        <f t="shared" si="1"/>
        <v>740</v>
      </c>
      <c r="J10">
        <f t="shared" si="2"/>
        <v>70</v>
      </c>
      <c r="K10">
        <f t="shared" si="3"/>
        <v>7000</v>
      </c>
      <c r="L10">
        <f t="shared" si="4"/>
        <v>1.4285714285714287E-5</v>
      </c>
    </row>
    <row r="11" spans="1:12" ht="15.75" thickBot="1">
      <c r="A11" s="26">
        <v>0.6</v>
      </c>
      <c r="B11" s="26">
        <v>1</v>
      </c>
      <c r="C11" s="5">
        <v>3</v>
      </c>
      <c r="D11" s="26">
        <v>0.04</v>
      </c>
      <c r="E11" s="26">
        <v>1.4</v>
      </c>
      <c r="F11" s="41">
        <v>0.81</v>
      </c>
      <c r="G11" s="7" t="s">
        <v>126</v>
      </c>
      <c r="H11">
        <f t="shared" si="0"/>
        <v>129.97533036157205</v>
      </c>
      <c r="I11">
        <f t="shared" si="1"/>
        <v>810</v>
      </c>
      <c r="J11">
        <f t="shared" si="2"/>
        <v>110</v>
      </c>
      <c r="K11" s="33">
        <f t="shared" si="3"/>
        <v>11000</v>
      </c>
      <c r="L11">
        <f t="shared" si="4"/>
        <v>9.090909090909091E-6</v>
      </c>
    </row>
    <row r="12" spans="1:12" ht="15.75" thickBot="1">
      <c r="A12" s="26">
        <v>0.6</v>
      </c>
      <c r="B12" s="26">
        <v>1</v>
      </c>
      <c r="C12" s="5">
        <v>3</v>
      </c>
      <c r="D12" s="26">
        <v>0.04</v>
      </c>
      <c r="E12" s="26">
        <v>1.41</v>
      </c>
      <c r="F12" s="41">
        <v>0.92</v>
      </c>
      <c r="G12" s="7" t="s">
        <v>127</v>
      </c>
      <c r="H12">
        <f>-8.686*2*3.1416*IMAGINARY(G12)*10000*1000/I12</f>
        <v>245.78513719753371</v>
      </c>
      <c r="I12">
        <f>F12*1000</f>
        <v>920</v>
      </c>
      <c r="J12">
        <f>I13-I12</f>
        <v>360</v>
      </c>
      <c r="K12" s="40">
        <f>J12/0.01</f>
        <v>36000</v>
      </c>
      <c r="L12">
        <f>0.1/K12</f>
        <v>2.7777777777777779E-6</v>
      </c>
    </row>
    <row r="13" spans="1:12">
      <c r="A13" s="29">
        <v>0.6</v>
      </c>
      <c r="B13" s="29">
        <v>1</v>
      </c>
      <c r="C13" s="16">
        <v>3</v>
      </c>
      <c r="D13" s="29">
        <v>0.04</v>
      </c>
      <c r="E13" s="29">
        <v>1.42</v>
      </c>
      <c r="F13" s="46">
        <v>1.28</v>
      </c>
      <c r="G13" s="35" t="s">
        <v>128</v>
      </c>
      <c r="H13" s="15">
        <f>-8.686*2*3.1416*IMAGINARY(G13)*10000*1000/I13</f>
        <v>188.38190176688107</v>
      </c>
      <c r="I13" s="15">
        <f>F13*1000</f>
        <v>1280</v>
      </c>
      <c r="J13" s="15"/>
      <c r="K13" s="15"/>
      <c r="L13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J20" sqref="J20"/>
    </sheetView>
  </sheetViews>
  <sheetFormatPr defaultRowHeight="15"/>
  <cols>
    <col min="3" max="3" width="11" customWidth="1"/>
    <col min="7" max="7" width="34.28515625" customWidth="1"/>
    <col min="8" max="8" width="13.570312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>
        <v>0.6</v>
      </c>
      <c r="B2">
        <v>1</v>
      </c>
      <c r="C2" s="5">
        <v>3</v>
      </c>
      <c r="D2">
        <v>0.05</v>
      </c>
      <c r="E2">
        <v>1.31</v>
      </c>
      <c r="F2" s="45">
        <v>0.57999999999999996</v>
      </c>
      <c r="G2" s="7" t="s">
        <v>129</v>
      </c>
      <c r="H2">
        <f>-8.686*2*3.1416*IMAGINARY(G2)*10000*1000/I2</f>
        <v>8.108667428210012</v>
      </c>
      <c r="I2">
        <f>F2*1000</f>
        <v>580</v>
      </c>
      <c r="J2">
        <f>I3-I2</f>
        <v>10</v>
      </c>
      <c r="K2">
        <f>J2/0.01</f>
        <v>1000</v>
      </c>
      <c r="L2">
        <v>0</v>
      </c>
    </row>
    <row r="3" spans="1:12">
      <c r="A3">
        <v>0.6</v>
      </c>
      <c r="B3">
        <v>1</v>
      </c>
      <c r="C3" s="5">
        <v>3</v>
      </c>
      <c r="D3">
        <v>0.05</v>
      </c>
      <c r="E3">
        <v>1.32</v>
      </c>
      <c r="F3" s="39">
        <v>0.59</v>
      </c>
      <c r="G3" s="37" t="s">
        <v>130</v>
      </c>
      <c r="H3">
        <f t="shared" ref="H3:H13" si="0">-8.686*2*3.1416*IMAGINARY(G3)*10000*1000/I3</f>
        <v>9.5274495626648985</v>
      </c>
      <c r="I3">
        <f t="shared" ref="I3:I13" si="1">F3*1000</f>
        <v>590</v>
      </c>
      <c r="J3">
        <f t="shared" ref="J3:J12" si="2">I4-I3</f>
        <v>20</v>
      </c>
      <c r="K3">
        <f t="shared" ref="K3:K12" si="3">J3/0.01</f>
        <v>2000</v>
      </c>
      <c r="L3">
        <f t="shared" ref="L3:L12" si="4">0.1/K3</f>
        <v>5.0000000000000002E-5</v>
      </c>
    </row>
    <row r="4" spans="1:12">
      <c r="A4">
        <v>0.6</v>
      </c>
      <c r="B4">
        <v>1</v>
      </c>
      <c r="C4" s="5">
        <v>3</v>
      </c>
      <c r="D4">
        <v>0.05</v>
      </c>
      <c r="E4">
        <v>1.33</v>
      </c>
      <c r="F4" s="45">
        <v>0.61</v>
      </c>
      <c r="G4" s="7" t="s">
        <v>131</v>
      </c>
      <c r="H4">
        <f t="shared" si="0"/>
        <v>10.84804075407923</v>
      </c>
      <c r="I4">
        <f t="shared" si="1"/>
        <v>610</v>
      </c>
      <c r="J4">
        <f t="shared" si="2"/>
        <v>10</v>
      </c>
      <c r="K4">
        <f t="shared" si="3"/>
        <v>1000</v>
      </c>
      <c r="L4">
        <f t="shared" si="4"/>
        <v>1E-4</v>
      </c>
    </row>
    <row r="5" spans="1:12">
      <c r="A5">
        <v>0.6</v>
      </c>
      <c r="B5">
        <v>1</v>
      </c>
      <c r="C5" s="5">
        <v>3</v>
      </c>
      <c r="D5">
        <v>0.05</v>
      </c>
      <c r="E5">
        <v>1.34</v>
      </c>
      <c r="F5" s="45">
        <v>0.62</v>
      </c>
      <c r="G5" s="7" t="s">
        <v>132</v>
      </c>
      <c r="H5">
        <f t="shared" si="0"/>
        <v>14.049039658211363</v>
      </c>
      <c r="I5">
        <f t="shared" si="1"/>
        <v>620</v>
      </c>
      <c r="J5">
        <f t="shared" si="2"/>
        <v>20</v>
      </c>
      <c r="K5">
        <f t="shared" si="3"/>
        <v>2000</v>
      </c>
      <c r="L5">
        <f t="shared" si="4"/>
        <v>5.0000000000000002E-5</v>
      </c>
    </row>
    <row r="6" spans="1:12">
      <c r="A6">
        <v>0.6</v>
      </c>
      <c r="B6">
        <v>1</v>
      </c>
      <c r="C6" s="5">
        <v>3</v>
      </c>
      <c r="D6">
        <v>0.05</v>
      </c>
      <c r="E6">
        <v>1.35</v>
      </c>
      <c r="F6" s="45">
        <v>0.64</v>
      </c>
      <c r="G6" s="7" t="s">
        <v>133</v>
      </c>
      <c r="H6">
        <f t="shared" si="0"/>
        <v>16.895868030724721</v>
      </c>
      <c r="I6">
        <f t="shared" si="1"/>
        <v>640</v>
      </c>
      <c r="J6">
        <f t="shared" si="2"/>
        <v>20</v>
      </c>
      <c r="K6">
        <f t="shared" si="3"/>
        <v>2000</v>
      </c>
      <c r="L6">
        <f t="shared" si="4"/>
        <v>5.0000000000000002E-5</v>
      </c>
    </row>
    <row r="7" spans="1:12">
      <c r="A7">
        <v>0.6</v>
      </c>
      <c r="B7">
        <v>1</v>
      </c>
      <c r="C7" s="5">
        <v>3</v>
      </c>
      <c r="D7">
        <v>0.05</v>
      </c>
      <c r="E7">
        <v>1.36</v>
      </c>
      <c r="F7" s="45">
        <v>0.66</v>
      </c>
      <c r="G7" s="7" t="s">
        <v>134</v>
      </c>
      <c r="H7">
        <f t="shared" si="0"/>
        <v>21.128837923927449</v>
      </c>
      <c r="I7">
        <f t="shared" si="1"/>
        <v>660</v>
      </c>
      <c r="J7">
        <f t="shared" si="2"/>
        <v>30</v>
      </c>
      <c r="K7">
        <f t="shared" si="3"/>
        <v>3000</v>
      </c>
      <c r="L7">
        <f t="shared" si="4"/>
        <v>3.3333333333333335E-5</v>
      </c>
    </row>
    <row r="8" spans="1:12">
      <c r="A8">
        <v>0.6</v>
      </c>
      <c r="B8">
        <v>1</v>
      </c>
      <c r="C8" s="5">
        <v>3</v>
      </c>
      <c r="D8">
        <v>0.05</v>
      </c>
      <c r="E8">
        <v>1.37</v>
      </c>
      <c r="F8" s="45">
        <v>0.69</v>
      </c>
      <c r="G8" s="7" t="s">
        <v>135</v>
      </c>
      <c r="H8">
        <f t="shared" si="0"/>
        <v>25.724763293982011</v>
      </c>
      <c r="I8">
        <f t="shared" si="1"/>
        <v>690</v>
      </c>
      <c r="J8">
        <f t="shared" si="2"/>
        <v>30</v>
      </c>
      <c r="K8">
        <f t="shared" si="3"/>
        <v>3000</v>
      </c>
      <c r="L8">
        <f t="shared" si="4"/>
        <v>3.3333333333333335E-5</v>
      </c>
    </row>
    <row r="9" spans="1:12">
      <c r="A9">
        <v>0.6</v>
      </c>
      <c r="B9">
        <v>1</v>
      </c>
      <c r="C9" s="5">
        <v>3</v>
      </c>
      <c r="D9">
        <v>0.05</v>
      </c>
      <c r="E9">
        <v>1.38</v>
      </c>
      <c r="F9" s="45">
        <v>0.72</v>
      </c>
      <c r="G9" s="7" t="s">
        <v>136</v>
      </c>
      <c r="H9">
        <f t="shared" si="0"/>
        <v>32.129719452829974</v>
      </c>
      <c r="I9">
        <f t="shared" si="1"/>
        <v>720</v>
      </c>
      <c r="J9">
        <f t="shared" si="2"/>
        <v>50</v>
      </c>
      <c r="K9">
        <f t="shared" si="3"/>
        <v>5000</v>
      </c>
      <c r="L9">
        <f t="shared" si="4"/>
        <v>2.0000000000000002E-5</v>
      </c>
    </row>
    <row r="10" spans="1:12" ht="15.75" thickBot="1">
      <c r="A10">
        <v>0.6</v>
      </c>
      <c r="B10">
        <v>1</v>
      </c>
      <c r="C10" s="5">
        <v>3</v>
      </c>
      <c r="D10">
        <v>0.05</v>
      </c>
      <c r="E10">
        <v>1.39</v>
      </c>
      <c r="F10" s="45">
        <v>0.77</v>
      </c>
      <c r="G10" s="7" t="s">
        <v>137</v>
      </c>
      <c r="H10">
        <f t="shared" si="0"/>
        <v>42.328393250418493</v>
      </c>
      <c r="I10">
        <f t="shared" si="1"/>
        <v>770</v>
      </c>
      <c r="J10">
        <f t="shared" si="2"/>
        <v>70</v>
      </c>
      <c r="K10">
        <f t="shared" si="3"/>
        <v>7000</v>
      </c>
      <c r="L10">
        <f t="shared" si="4"/>
        <v>1.4285714285714287E-5</v>
      </c>
    </row>
    <row r="11" spans="1:12" ht="15.75" thickBot="1">
      <c r="A11">
        <v>0.6</v>
      </c>
      <c r="B11">
        <v>1</v>
      </c>
      <c r="C11" s="5">
        <v>3</v>
      </c>
      <c r="D11">
        <v>0.05</v>
      </c>
      <c r="E11">
        <v>1.4</v>
      </c>
      <c r="F11" s="41">
        <v>0.84</v>
      </c>
      <c r="G11" s="7" t="s">
        <v>138</v>
      </c>
      <c r="H11">
        <f t="shared" si="0"/>
        <v>55.417315590560946</v>
      </c>
      <c r="I11">
        <f t="shared" si="1"/>
        <v>840</v>
      </c>
      <c r="J11">
        <f t="shared" si="2"/>
        <v>110</v>
      </c>
      <c r="K11" s="33">
        <f t="shared" si="3"/>
        <v>11000</v>
      </c>
      <c r="L11">
        <f t="shared" si="4"/>
        <v>9.090909090909091E-6</v>
      </c>
    </row>
    <row r="12" spans="1:12" ht="15.75" thickBot="1">
      <c r="A12">
        <v>0.6</v>
      </c>
      <c r="B12">
        <v>1</v>
      </c>
      <c r="C12" s="5">
        <v>3</v>
      </c>
      <c r="D12">
        <v>0.05</v>
      </c>
      <c r="E12">
        <v>1.41</v>
      </c>
      <c r="F12" s="41">
        <v>0.95</v>
      </c>
      <c r="G12" s="7" t="s">
        <v>139</v>
      </c>
      <c r="H12">
        <f t="shared" si="0"/>
        <v>79.549082816956016</v>
      </c>
      <c r="I12">
        <f t="shared" si="1"/>
        <v>950</v>
      </c>
      <c r="J12">
        <f t="shared" si="2"/>
        <v>1200</v>
      </c>
      <c r="K12" s="40">
        <f t="shared" si="3"/>
        <v>120000</v>
      </c>
      <c r="L12">
        <f t="shared" si="4"/>
        <v>8.3333333333333333E-7</v>
      </c>
    </row>
    <row r="13" spans="1:12">
      <c r="A13" s="15">
        <v>0.6</v>
      </c>
      <c r="B13" s="15">
        <v>1</v>
      </c>
      <c r="C13" s="16">
        <v>3</v>
      </c>
      <c r="D13" s="15">
        <v>0.05</v>
      </c>
      <c r="E13" s="15">
        <v>1.42</v>
      </c>
      <c r="F13" s="53">
        <v>2.15</v>
      </c>
      <c r="G13" s="35" t="s">
        <v>140</v>
      </c>
      <c r="H13" s="15">
        <f t="shared" si="0"/>
        <v>254.46853622959375</v>
      </c>
      <c r="I13" s="15">
        <f t="shared" si="1"/>
        <v>2150</v>
      </c>
      <c r="J13" s="15"/>
      <c r="K13" s="15"/>
      <c r="L13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K21" sqref="K21"/>
    </sheetView>
  </sheetViews>
  <sheetFormatPr defaultRowHeight="15"/>
  <cols>
    <col min="3" max="3" width="11" customWidth="1"/>
    <col min="7" max="7" width="33.7109375" customWidth="1"/>
    <col min="8" max="8" width="12.570312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 s="4">
        <v>0.6</v>
      </c>
      <c r="B2" s="4">
        <v>1</v>
      </c>
      <c r="C2" s="5">
        <v>3</v>
      </c>
      <c r="D2" s="4">
        <v>0.06</v>
      </c>
      <c r="E2" s="4">
        <v>1.31</v>
      </c>
      <c r="F2" s="45">
        <v>0.59</v>
      </c>
      <c r="G2" s="7" t="s">
        <v>141</v>
      </c>
      <c r="H2">
        <f>-8.686*2*3.1416*IMAGINARY(G2)*10000*1000/I2</f>
        <v>4.6192224876183481</v>
      </c>
      <c r="I2">
        <f>F2*1000</f>
        <v>590</v>
      </c>
      <c r="J2">
        <f>I3-I2</f>
        <v>10</v>
      </c>
      <c r="K2">
        <f>J2/0.01</f>
        <v>1000</v>
      </c>
      <c r="L2">
        <f>0.1/K2</f>
        <v>1E-4</v>
      </c>
    </row>
    <row r="3" spans="1:12">
      <c r="A3">
        <v>0.6</v>
      </c>
      <c r="B3">
        <v>1</v>
      </c>
      <c r="C3" s="5">
        <v>3</v>
      </c>
      <c r="D3" s="4">
        <v>0.06</v>
      </c>
      <c r="E3">
        <v>1.32</v>
      </c>
      <c r="F3" s="45">
        <v>0.6</v>
      </c>
      <c r="G3" s="7" t="s">
        <v>142</v>
      </c>
      <c r="H3">
        <f t="shared" ref="H3:H13" si="0">-8.686*2*3.1416*IMAGINARY(G3)*10000*1000/I3</f>
        <v>5.359833413586272</v>
      </c>
      <c r="I3">
        <f t="shared" ref="I3:I9" si="1">F3*1000</f>
        <v>600</v>
      </c>
      <c r="J3">
        <f t="shared" ref="J3:J9" si="2">I4-I3</f>
        <v>10</v>
      </c>
      <c r="K3">
        <f t="shared" ref="K3:K9" si="3">J3/0.01</f>
        <v>1000</v>
      </c>
      <c r="L3">
        <f t="shared" ref="L3:L9" si="4">0.1/K3</f>
        <v>1E-4</v>
      </c>
    </row>
    <row r="4" spans="1:12">
      <c r="A4">
        <v>0.6</v>
      </c>
      <c r="B4">
        <v>1</v>
      </c>
      <c r="C4" s="5">
        <v>3</v>
      </c>
      <c r="D4" s="4">
        <v>0.06</v>
      </c>
      <c r="E4">
        <v>1.33</v>
      </c>
      <c r="F4" s="39">
        <v>0.61</v>
      </c>
      <c r="G4" s="37" t="s">
        <v>143</v>
      </c>
      <c r="H4">
        <f t="shared" si="0"/>
        <v>6.2325028137275797</v>
      </c>
      <c r="I4">
        <f t="shared" si="1"/>
        <v>610</v>
      </c>
      <c r="J4">
        <f t="shared" si="2"/>
        <v>20</v>
      </c>
      <c r="K4">
        <f t="shared" si="3"/>
        <v>2000</v>
      </c>
      <c r="L4">
        <f t="shared" si="4"/>
        <v>5.0000000000000002E-5</v>
      </c>
    </row>
    <row r="5" spans="1:12">
      <c r="A5">
        <v>0.6</v>
      </c>
      <c r="B5">
        <v>1</v>
      </c>
      <c r="C5" s="5">
        <v>3</v>
      </c>
      <c r="D5" s="4">
        <v>0.06</v>
      </c>
      <c r="E5">
        <v>1.34</v>
      </c>
      <c r="F5" s="45">
        <v>0.63</v>
      </c>
      <c r="G5" s="7" t="s">
        <v>144</v>
      </c>
      <c r="H5">
        <f t="shared" si="0"/>
        <v>7.2298497993659909</v>
      </c>
      <c r="I5">
        <f t="shared" si="1"/>
        <v>630</v>
      </c>
      <c r="J5">
        <f t="shared" si="2"/>
        <v>20</v>
      </c>
      <c r="K5">
        <f t="shared" si="3"/>
        <v>2000</v>
      </c>
      <c r="L5">
        <f t="shared" si="4"/>
        <v>5.0000000000000002E-5</v>
      </c>
    </row>
    <row r="6" spans="1:12">
      <c r="A6">
        <v>0.6</v>
      </c>
      <c r="B6">
        <v>1</v>
      </c>
      <c r="C6" s="5">
        <v>3</v>
      </c>
      <c r="D6" s="4">
        <v>0.06</v>
      </c>
      <c r="E6">
        <v>1.35</v>
      </c>
      <c r="F6" s="45">
        <v>0.65</v>
      </c>
      <c r="G6" s="7" t="s">
        <v>145</v>
      </c>
      <c r="H6">
        <f t="shared" si="0"/>
        <v>8.320296529564132</v>
      </c>
      <c r="I6">
        <f t="shared" si="1"/>
        <v>650</v>
      </c>
      <c r="J6">
        <f t="shared" si="2"/>
        <v>20</v>
      </c>
      <c r="K6">
        <f t="shared" si="3"/>
        <v>2000</v>
      </c>
      <c r="L6">
        <f t="shared" si="4"/>
        <v>5.0000000000000002E-5</v>
      </c>
    </row>
    <row r="7" spans="1:12">
      <c r="A7">
        <v>0.6</v>
      </c>
      <c r="B7">
        <v>1</v>
      </c>
      <c r="C7" s="5">
        <v>3</v>
      </c>
      <c r="D7" s="4">
        <v>0.06</v>
      </c>
      <c r="E7">
        <v>1.36</v>
      </c>
      <c r="F7" s="45">
        <v>0.67</v>
      </c>
      <c r="G7" s="7" t="s">
        <v>146</v>
      </c>
      <c r="H7">
        <f t="shared" si="0"/>
        <v>10.517742164110729</v>
      </c>
      <c r="I7">
        <f t="shared" si="1"/>
        <v>670</v>
      </c>
      <c r="J7">
        <f t="shared" si="2"/>
        <v>30</v>
      </c>
      <c r="K7">
        <f t="shared" si="3"/>
        <v>3000</v>
      </c>
      <c r="L7">
        <f t="shared" si="4"/>
        <v>3.3333333333333335E-5</v>
      </c>
    </row>
    <row r="8" spans="1:12">
      <c r="A8">
        <v>0.6</v>
      </c>
      <c r="B8">
        <v>1</v>
      </c>
      <c r="C8" s="5">
        <v>3</v>
      </c>
      <c r="D8" s="4">
        <v>0.06</v>
      </c>
      <c r="E8">
        <v>1.37</v>
      </c>
      <c r="F8" s="45">
        <v>0.7</v>
      </c>
      <c r="G8" s="7" t="s">
        <v>147</v>
      </c>
      <c r="H8">
        <f t="shared" si="0"/>
        <v>12.357816638253233</v>
      </c>
      <c r="I8">
        <f t="shared" si="1"/>
        <v>700</v>
      </c>
      <c r="J8">
        <f t="shared" si="2"/>
        <v>30</v>
      </c>
      <c r="K8">
        <f t="shared" si="3"/>
        <v>3000</v>
      </c>
      <c r="L8">
        <f t="shared" si="4"/>
        <v>3.3333333333333335E-5</v>
      </c>
    </row>
    <row r="9" spans="1:12">
      <c r="A9">
        <v>0.6</v>
      </c>
      <c r="B9">
        <v>1</v>
      </c>
      <c r="C9" s="5">
        <v>3</v>
      </c>
      <c r="D9" s="4">
        <v>0.06</v>
      </c>
      <c r="E9">
        <v>1.38</v>
      </c>
      <c r="F9" s="45">
        <v>0.73</v>
      </c>
      <c r="G9" s="7" t="s">
        <v>148</v>
      </c>
      <c r="H9">
        <f t="shared" si="0"/>
        <v>15.957427178073125</v>
      </c>
      <c r="I9">
        <f t="shared" si="1"/>
        <v>730</v>
      </c>
      <c r="J9">
        <f t="shared" si="2"/>
        <v>50</v>
      </c>
      <c r="K9">
        <f t="shared" si="3"/>
        <v>5000</v>
      </c>
      <c r="L9">
        <f t="shared" si="4"/>
        <v>2.0000000000000002E-5</v>
      </c>
    </row>
    <row r="10" spans="1:12">
      <c r="A10">
        <v>0.6</v>
      </c>
      <c r="B10">
        <v>1</v>
      </c>
      <c r="C10" s="5">
        <v>3</v>
      </c>
      <c r="D10" s="4">
        <v>0.06</v>
      </c>
      <c r="E10">
        <v>1.39</v>
      </c>
      <c r="F10" s="45">
        <v>0.78</v>
      </c>
      <c r="G10" s="7" t="s">
        <v>149</v>
      </c>
      <c r="H10">
        <f>-8.686*2*3.1416*IMAGINARY(G10)*10000*1000/I10</f>
        <v>20.098782715628321</v>
      </c>
      <c r="I10">
        <f>F10*1000</f>
        <v>780</v>
      </c>
      <c r="J10">
        <f>I11-I10</f>
        <v>70</v>
      </c>
      <c r="K10">
        <f>J10/0.01</f>
        <v>7000</v>
      </c>
      <c r="L10">
        <f>0.1/K10</f>
        <v>1.4285714285714287E-5</v>
      </c>
    </row>
    <row r="11" spans="1:12">
      <c r="A11">
        <v>0.6</v>
      </c>
      <c r="B11">
        <v>1</v>
      </c>
      <c r="C11" s="5">
        <v>3</v>
      </c>
      <c r="D11" s="4">
        <v>0.06</v>
      </c>
      <c r="E11">
        <v>1.4</v>
      </c>
      <c r="F11" s="45">
        <v>0.85</v>
      </c>
      <c r="G11" s="7" t="s">
        <v>150</v>
      </c>
      <c r="H11">
        <f>-8.686*2*3.1416*IMAGINARY(G11)*10000*1000/I11</f>
        <v>25.84255930325153</v>
      </c>
      <c r="I11">
        <f>F11*1000</f>
        <v>850</v>
      </c>
      <c r="J11">
        <f>I12-I11</f>
        <v>110</v>
      </c>
      <c r="K11" s="33">
        <f>J11/0.01</f>
        <v>11000</v>
      </c>
      <c r="L11">
        <f>0.1/K11</f>
        <v>9.090909090909091E-6</v>
      </c>
    </row>
    <row r="12" spans="1:12">
      <c r="A12">
        <v>0.6</v>
      </c>
      <c r="B12">
        <v>1</v>
      </c>
      <c r="C12" s="5">
        <v>3</v>
      </c>
      <c r="D12" s="4">
        <v>0.06</v>
      </c>
      <c r="E12">
        <v>1.41</v>
      </c>
      <c r="F12" s="39">
        <v>0.96</v>
      </c>
      <c r="G12" s="37" t="s">
        <v>151</v>
      </c>
      <c r="H12">
        <f t="shared" si="0"/>
        <v>34.638712076133046</v>
      </c>
      <c r="I12">
        <f t="shared" ref="I12:I13" si="5">F12*1000</f>
        <v>960</v>
      </c>
      <c r="J12">
        <f t="shared" ref="J12" si="6">I13-I12</f>
        <v>1250</v>
      </c>
      <c r="K12" s="40">
        <f t="shared" ref="K12" si="7">J12/0.01</f>
        <v>125000</v>
      </c>
      <c r="L12">
        <f t="shared" ref="L12" si="8">0.1/K12</f>
        <v>8.0000000000000007E-7</v>
      </c>
    </row>
    <row r="13" spans="1:12">
      <c r="A13" s="15">
        <v>0.6</v>
      </c>
      <c r="B13" s="15">
        <v>1</v>
      </c>
      <c r="C13" s="16">
        <v>3</v>
      </c>
      <c r="D13" s="15">
        <v>0.06</v>
      </c>
      <c r="E13" s="15">
        <v>1.42</v>
      </c>
      <c r="F13" s="38">
        <v>2.21</v>
      </c>
      <c r="G13" s="35" t="s">
        <v>152</v>
      </c>
      <c r="H13" s="15">
        <f t="shared" si="0"/>
        <v>166.87632497813084</v>
      </c>
      <c r="I13" s="15">
        <f t="shared" si="5"/>
        <v>2210</v>
      </c>
      <c r="J13" s="15"/>
      <c r="K13" s="15"/>
      <c r="L1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7"/>
  <sheetViews>
    <sheetView topLeftCell="A90" workbookViewId="0">
      <selection activeCell="E104" sqref="E104"/>
    </sheetView>
  </sheetViews>
  <sheetFormatPr defaultRowHeight="15"/>
  <cols>
    <col min="1" max="1" width="7.140625" customWidth="1"/>
    <col min="2" max="2" width="7.28515625" customWidth="1"/>
    <col min="3" max="3" width="5.140625" customWidth="1"/>
    <col min="4" max="4" width="6.85546875" customWidth="1"/>
    <col min="5" max="5" width="5.28515625" customWidth="1"/>
    <col min="6" max="6" width="8" customWidth="1"/>
    <col min="7" max="7" width="39" customWidth="1"/>
    <col min="8" max="8" width="12.140625" customWidth="1"/>
    <col min="9" max="10" width="8" customWidth="1"/>
    <col min="11" max="11" width="6" customWidth="1"/>
  </cols>
  <sheetData>
    <row r="1" spans="1:12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 s="96">
        <v>0.6</v>
      </c>
      <c r="B2" s="96">
        <v>1</v>
      </c>
      <c r="C2" s="5">
        <v>2</v>
      </c>
      <c r="D2" s="97">
        <v>0.03</v>
      </c>
      <c r="E2" s="96">
        <v>1.36</v>
      </c>
      <c r="F2" s="98">
        <v>0.6</v>
      </c>
      <c r="G2" s="99" t="s">
        <v>17</v>
      </c>
      <c r="H2" s="8">
        <f t="shared" ref="H2:H25" si="0">-8.686*2*3.1416*IMAGINARY(G2)*10000*1000/I2</f>
        <v>215.97317713073821</v>
      </c>
      <c r="I2" s="92">
        <f t="shared" ref="I2:I4" si="1">F2*1000</f>
        <v>600</v>
      </c>
      <c r="J2" s="8">
        <f t="shared" ref="J2" si="2">I3-I2</f>
        <v>60</v>
      </c>
      <c r="K2" s="11">
        <f>J2/(E3-E2)</f>
        <v>3000.0000000000305</v>
      </c>
      <c r="L2" s="12">
        <f>0.1/K2</f>
        <v>3.3333333333332996E-5</v>
      </c>
    </row>
    <row r="3" spans="1:12">
      <c r="A3" s="96">
        <v>0.6</v>
      </c>
      <c r="B3" s="96">
        <v>1</v>
      </c>
      <c r="C3" s="5">
        <v>2</v>
      </c>
      <c r="D3" s="97">
        <v>0.03</v>
      </c>
      <c r="E3" s="96">
        <v>1.38</v>
      </c>
      <c r="F3" s="98">
        <v>0.66</v>
      </c>
      <c r="G3" s="99" t="s">
        <v>19</v>
      </c>
      <c r="H3" s="8">
        <f t="shared" si="0"/>
        <v>378.8117007930025</v>
      </c>
      <c r="I3" s="92">
        <f t="shared" si="1"/>
        <v>660</v>
      </c>
      <c r="J3" s="8"/>
      <c r="K3" s="11"/>
      <c r="L3" s="12"/>
    </row>
    <row r="4" spans="1:12">
      <c r="A4" s="5">
        <v>0.6</v>
      </c>
      <c r="B4" s="5">
        <v>1</v>
      </c>
      <c r="C4" s="5">
        <v>2</v>
      </c>
      <c r="D4" s="5">
        <v>0.04</v>
      </c>
      <c r="E4" s="5">
        <v>1.36</v>
      </c>
      <c r="F4" s="22">
        <v>0.65</v>
      </c>
      <c r="G4" s="25" t="s">
        <v>29</v>
      </c>
      <c r="H4" s="8">
        <f t="shared" si="0"/>
        <v>148.47521412039734</v>
      </c>
      <c r="I4" s="92">
        <f t="shared" si="1"/>
        <v>650</v>
      </c>
      <c r="J4" s="8">
        <f t="shared" ref="J4" si="3">I5-I4</f>
        <v>60</v>
      </c>
      <c r="K4" s="11">
        <f>J4/(E5-E4)</f>
        <v>3000.0000000000305</v>
      </c>
      <c r="L4" s="12">
        <f t="shared" ref="L4" si="4">0.1/K4</f>
        <v>3.3333333333332996E-5</v>
      </c>
    </row>
    <row r="5" spans="1:12" ht="16.5" customHeight="1">
      <c r="A5" s="26">
        <v>0.6</v>
      </c>
      <c r="B5" s="26">
        <v>1</v>
      </c>
      <c r="C5" s="5">
        <v>2</v>
      </c>
      <c r="D5" s="26">
        <v>0.04</v>
      </c>
      <c r="E5" s="26">
        <v>1.38</v>
      </c>
      <c r="F5" s="27">
        <v>0.71</v>
      </c>
      <c r="G5" s="24" t="s">
        <v>31</v>
      </c>
      <c r="H5" s="28">
        <f t="shared" si="0"/>
        <v>303.57546860985508</v>
      </c>
      <c r="I5" s="92">
        <f>F5*1000</f>
        <v>710</v>
      </c>
      <c r="J5" s="8"/>
      <c r="K5" s="92"/>
      <c r="L5" s="12"/>
    </row>
    <row r="6" spans="1:12">
      <c r="A6" s="96">
        <v>0.6</v>
      </c>
      <c r="B6" s="96">
        <v>1</v>
      </c>
      <c r="C6" s="5">
        <v>2</v>
      </c>
      <c r="D6" s="96">
        <v>0.05</v>
      </c>
      <c r="E6" s="96">
        <v>1.36</v>
      </c>
      <c r="F6" s="98">
        <v>0.67</v>
      </c>
      <c r="G6" s="99" t="s">
        <v>40</v>
      </c>
      <c r="H6" s="97">
        <f t="shared" si="0"/>
        <v>76.518376555475896</v>
      </c>
      <c r="I6" s="96">
        <f t="shared" ref="I6:I25" si="5">F6*1000</f>
        <v>670</v>
      </c>
      <c r="J6" s="96">
        <f t="shared" ref="J6" si="6">I7-I6</f>
        <v>70</v>
      </c>
      <c r="K6" s="96">
        <f>J6/(E7-E6)</f>
        <v>3500.0000000000359</v>
      </c>
      <c r="L6" s="96">
        <f t="shared" ref="L6" si="7">0.1/K6</f>
        <v>2.8571428571428279E-5</v>
      </c>
    </row>
    <row r="7" spans="1:12">
      <c r="A7" s="96">
        <v>0.6</v>
      </c>
      <c r="B7" s="96">
        <v>1</v>
      </c>
      <c r="C7" s="5">
        <v>2</v>
      </c>
      <c r="D7" s="96">
        <v>0.05</v>
      </c>
      <c r="E7" s="97">
        <v>1.38</v>
      </c>
      <c r="F7" s="100">
        <v>0.74</v>
      </c>
      <c r="G7" s="101" t="s">
        <v>42</v>
      </c>
      <c r="H7" s="97">
        <f t="shared" si="0"/>
        <v>124.79659208618482</v>
      </c>
      <c r="I7" s="97">
        <f t="shared" si="5"/>
        <v>740</v>
      </c>
      <c r="J7" s="97"/>
      <c r="K7" s="97"/>
      <c r="L7" s="96"/>
    </row>
    <row r="8" spans="1:12">
      <c r="A8" s="97">
        <v>0.6</v>
      </c>
      <c r="B8" s="97">
        <v>1</v>
      </c>
      <c r="C8" s="5">
        <v>2</v>
      </c>
      <c r="D8" s="97">
        <v>0.06</v>
      </c>
      <c r="E8" s="97">
        <v>1.36</v>
      </c>
      <c r="F8" s="100">
        <v>0.67</v>
      </c>
      <c r="G8" s="101" t="s">
        <v>51</v>
      </c>
      <c r="H8" s="102">
        <f>-8.686*2*3.1416*IMAGINARY(G8)*10000*1000/I8</f>
        <v>38.441476907291026</v>
      </c>
      <c r="I8" s="102">
        <f t="shared" si="5"/>
        <v>670</v>
      </c>
      <c r="J8" s="102">
        <f t="shared" ref="J8" si="8">I9-I8</f>
        <v>80</v>
      </c>
      <c r="K8" s="102">
        <f>J8/(E9-E8)</f>
        <v>4000.0000000000409</v>
      </c>
      <c r="L8" s="102">
        <f t="shared" ref="L8" si="9">0.1/K8</f>
        <v>2.4999999999999747E-5</v>
      </c>
    </row>
    <row r="9" spans="1:12">
      <c r="A9" s="97">
        <v>0.6</v>
      </c>
      <c r="B9" s="97">
        <v>1</v>
      </c>
      <c r="C9" s="5">
        <v>2</v>
      </c>
      <c r="D9" s="97">
        <v>0.06</v>
      </c>
      <c r="E9" s="97">
        <v>1.38</v>
      </c>
      <c r="F9" s="100">
        <v>0.75</v>
      </c>
      <c r="G9" s="101" t="s">
        <v>53</v>
      </c>
      <c r="H9" s="97">
        <f t="shared" si="0"/>
        <v>58.561193797002417</v>
      </c>
      <c r="I9" s="97">
        <f t="shared" si="5"/>
        <v>750</v>
      </c>
      <c r="J9" s="97"/>
      <c r="K9" s="97"/>
      <c r="L9" s="97"/>
    </row>
    <row r="10" spans="1:12">
      <c r="A10" s="96">
        <v>0.6</v>
      </c>
      <c r="B10" s="96">
        <v>1</v>
      </c>
      <c r="C10" s="5">
        <v>2.5</v>
      </c>
      <c r="D10" s="97">
        <v>0.03</v>
      </c>
      <c r="E10" s="96">
        <v>1.36</v>
      </c>
      <c r="F10" s="100">
        <v>0.6</v>
      </c>
      <c r="G10" s="99" t="s">
        <v>62</v>
      </c>
      <c r="H10" s="96">
        <f t="shared" si="0"/>
        <v>108.62230793906818</v>
      </c>
      <c r="I10" s="96">
        <f t="shared" si="5"/>
        <v>600</v>
      </c>
      <c r="J10" s="96">
        <f t="shared" ref="J10" si="10">I11-I10</f>
        <v>50</v>
      </c>
      <c r="K10" s="96">
        <f>J10/(E11-E10)</f>
        <v>2500.0000000000255</v>
      </c>
      <c r="L10" s="96">
        <f t="shared" ref="L10" si="11">0.1/K10</f>
        <v>3.9999999999999597E-5</v>
      </c>
    </row>
    <row r="11" spans="1:12">
      <c r="A11" s="96">
        <v>0.6</v>
      </c>
      <c r="B11" s="96">
        <v>1</v>
      </c>
      <c r="C11" s="5">
        <v>2.5</v>
      </c>
      <c r="D11" s="97">
        <v>0.03</v>
      </c>
      <c r="E11" s="96">
        <v>1.38</v>
      </c>
      <c r="F11" s="100">
        <v>0.65</v>
      </c>
      <c r="G11" s="99" t="s">
        <v>64</v>
      </c>
      <c r="H11" s="96">
        <f t="shared" si="0"/>
        <v>251.06495501379953</v>
      </c>
      <c r="I11" s="96">
        <f t="shared" si="5"/>
        <v>650</v>
      </c>
      <c r="J11" s="96"/>
      <c r="K11" s="96"/>
      <c r="L11" s="96"/>
    </row>
    <row r="12" spans="1:12">
      <c r="A12" s="5">
        <v>0.6</v>
      </c>
      <c r="B12" s="5">
        <v>1</v>
      </c>
      <c r="C12" s="5">
        <v>2.5</v>
      </c>
      <c r="D12" s="5">
        <v>0.04</v>
      </c>
      <c r="E12" s="5">
        <v>1.36</v>
      </c>
      <c r="F12" s="22">
        <v>0.64</v>
      </c>
      <c r="G12" s="99" t="s">
        <v>74</v>
      </c>
      <c r="H12" s="96">
        <f t="shared" si="0"/>
        <v>72.41128402244928</v>
      </c>
      <c r="I12" s="96">
        <f t="shared" si="5"/>
        <v>640</v>
      </c>
      <c r="J12" s="96">
        <f t="shared" ref="J12" si="12">I13-I12</f>
        <v>60</v>
      </c>
      <c r="K12" s="96">
        <f>J12/(E13-E12)</f>
        <v>3000.0000000000305</v>
      </c>
      <c r="L12" s="96">
        <f t="shared" ref="L12" si="13">0.1/K12</f>
        <v>3.3333333333332996E-5</v>
      </c>
    </row>
    <row r="13" spans="1:12">
      <c r="A13" s="26">
        <v>0.6</v>
      </c>
      <c r="B13" s="26">
        <v>1</v>
      </c>
      <c r="C13" s="5">
        <v>2.5</v>
      </c>
      <c r="D13" s="26">
        <v>0.04</v>
      </c>
      <c r="E13" s="26">
        <v>1.38</v>
      </c>
      <c r="F13" s="27">
        <v>0.7</v>
      </c>
      <c r="G13" s="99" t="s">
        <v>76</v>
      </c>
      <c r="H13" s="96">
        <f t="shared" si="0"/>
        <v>123.32402905452221</v>
      </c>
      <c r="I13" s="96">
        <f t="shared" si="5"/>
        <v>700</v>
      </c>
      <c r="J13" s="96"/>
      <c r="K13" s="96"/>
      <c r="L13" s="96"/>
    </row>
    <row r="14" spans="1:12">
      <c r="A14" s="97">
        <v>0.6</v>
      </c>
      <c r="B14" s="97">
        <v>1</v>
      </c>
      <c r="C14" s="5">
        <v>2.5</v>
      </c>
      <c r="D14" s="97">
        <v>0.05</v>
      </c>
      <c r="E14" s="97">
        <v>1.36</v>
      </c>
      <c r="F14" s="100">
        <v>0.65</v>
      </c>
      <c r="G14" s="101" t="s">
        <v>86</v>
      </c>
      <c r="H14" s="102">
        <f t="shared" si="0"/>
        <v>38.355194145983027</v>
      </c>
      <c r="I14" s="102">
        <f t="shared" si="5"/>
        <v>650</v>
      </c>
      <c r="J14" s="102">
        <f t="shared" ref="J14" si="14">I15-I14</f>
        <v>80</v>
      </c>
      <c r="K14" s="102">
        <f>J14/(E15-E14)</f>
        <v>4000.0000000000409</v>
      </c>
      <c r="L14" s="102">
        <f t="shared" ref="L14" si="15">0.1/K14</f>
        <v>2.4999999999999747E-5</v>
      </c>
    </row>
    <row r="15" spans="1:12">
      <c r="A15" s="96">
        <v>0.6</v>
      </c>
      <c r="B15" s="96">
        <v>1</v>
      </c>
      <c r="C15" s="5">
        <v>2.5</v>
      </c>
      <c r="D15" s="96">
        <v>0.05</v>
      </c>
      <c r="E15" s="96">
        <v>1.38</v>
      </c>
      <c r="F15" s="98">
        <v>0.73</v>
      </c>
      <c r="G15" s="99" t="s">
        <v>88</v>
      </c>
      <c r="H15" s="97">
        <f t="shared" si="0"/>
        <v>58.535757849882557</v>
      </c>
      <c r="I15" s="96">
        <f t="shared" si="5"/>
        <v>730</v>
      </c>
      <c r="J15" s="96"/>
      <c r="K15" s="96"/>
      <c r="L15" s="96"/>
    </row>
    <row r="16" spans="1:12">
      <c r="A16" s="96">
        <v>0.6</v>
      </c>
      <c r="B16" s="96">
        <v>1</v>
      </c>
      <c r="C16" s="5">
        <v>2.5</v>
      </c>
      <c r="D16" s="97">
        <v>0.06</v>
      </c>
      <c r="E16" s="96">
        <v>1.36</v>
      </c>
      <c r="F16" s="45">
        <v>0.67</v>
      </c>
      <c r="G16" s="99" t="s">
        <v>98</v>
      </c>
      <c r="H16" s="96">
        <f t="shared" si="0"/>
        <v>19.311209786438027</v>
      </c>
      <c r="I16" s="96">
        <f t="shared" si="5"/>
        <v>670</v>
      </c>
      <c r="J16" s="96">
        <f t="shared" ref="J16" si="16">I17-I16</f>
        <v>70</v>
      </c>
      <c r="K16" s="96">
        <f>J16/0.02</f>
        <v>3500</v>
      </c>
      <c r="L16" s="96">
        <f t="shared" ref="L16" si="17">0.1/K16</f>
        <v>2.8571428571428574E-5</v>
      </c>
    </row>
    <row r="17" spans="1:12">
      <c r="A17" s="96">
        <v>0.6</v>
      </c>
      <c r="B17" s="96">
        <v>1</v>
      </c>
      <c r="C17" s="5">
        <v>2.5</v>
      </c>
      <c r="D17" s="97">
        <v>0.06</v>
      </c>
      <c r="E17" s="96">
        <v>1.38</v>
      </c>
      <c r="F17" s="45">
        <v>0.74</v>
      </c>
      <c r="G17" s="99" t="s">
        <v>100</v>
      </c>
      <c r="H17" s="96">
        <f t="shared" si="0"/>
        <v>27.857578629788616</v>
      </c>
      <c r="I17" s="96">
        <f t="shared" si="5"/>
        <v>740</v>
      </c>
      <c r="J17" s="96"/>
      <c r="K17" s="96"/>
      <c r="L17" s="96"/>
    </row>
    <row r="18" spans="1:12">
      <c r="A18" s="96">
        <v>0.6</v>
      </c>
      <c r="B18" s="96">
        <v>1</v>
      </c>
      <c r="C18" s="5">
        <v>3</v>
      </c>
      <c r="D18" s="97">
        <v>0.03</v>
      </c>
      <c r="E18" s="96">
        <v>1.36</v>
      </c>
      <c r="F18" s="45">
        <v>0.6</v>
      </c>
      <c r="G18" s="99" t="s">
        <v>110</v>
      </c>
      <c r="H18" s="96">
        <f t="shared" si="0"/>
        <v>60.168707044047878</v>
      </c>
      <c r="I18" s="9">
        <f t="shared" si="5"/>
        <v>600</v>
      </c>
      <c r="J18" s="96">
        <f t="shared" ref="J18" si="18">I19-I18</f>
        <v>40</v>
      </c>
      <c r="K18" s="96">
        <f>J18/0.02</f>
        <v>2000</v>
      </c>
      <c r="L18" s="96">
        <f t="shared" ref="L18" si="19">0.1/K18</f>
        <v>5.0000000000000002E-5</v>
      </c>
    </row>
    <row r="19" spans="1:12">
      <c r="A19" s="96">
        <v>0.6</v>
      </c>
      <c r="B19" s="96">
        <v>1</v>
      </c>
      <c r="C19" s="5">
        <v>3</v>
      </c>
      <c r="D19" s="97">
        <v>0.03</v>
      </c>
      <c r="E19" s="96">
        <v>1.38</v>
      </c>
      <c r="F19" s="45">
        <v>0.64</v>
      </c>
      <c r="G19" s="99" t="s">
        <v>112</v>
      </c>
      <c r="H19" s="96">
        <f t="shared" si="0"/>
        <v>66.383282031868902</v>
      </c>
      <c r="I19" s="9">
        <f t="shared" si="5"/>
        <v>640</v>
      </c>
      <c r="J19" s="10"/>
      <c r="K19" s="47"/>
      <c r="L19" s="48"/>
    </row>
    <row r="20" spans="1:12">
      <c r="A20" s="5">
        <v>0.6</v>
      </c>
      <c r="B20" s="5">
        <v>1</v>
      </c>
      <c r="C20" s="5">
        <v>3</v>
      </c>
      <c r="D20" s="5">
        <v>0.04</v>
      </c>
      <c r="E20" s="5">
        <v>1.36</v>
      </c>
      <c r="F20" s="22">
        <v>0.64</v>
      </c>
      <c r="G20" s="99" t="s">
        <v>122</v>
      </c>
      <c r="H20" s="96">
        <f t="shared" si="0"/>
        <v>40.645681232275976</v>
      </c>
      <c r="I20" s="96">
        <f t="shared" si="5"/>
        <v>640</v>
      </c>
      <c r="J20" s="96">
        <f t="shared" ref="J20" si="20">I21-I20</f>
        <v>60</v>
      </c>
      <c r="K20" s="96">
        <f>J20/0.02</f>
        <v>3000</v>
      </c>
      <c r="L20" s="96">
        <f t="shared" ref="L20" si="21">0.1/K20</f>
        <v>3.3333333333333335E-5</v>
      </c>
    </row>
    <row r="21" spans="1:12">
      <c r="A21" s="26">
        <v>0.6</v>
      </c>
      <c r="B21" s="26">
        <v>1</v>
      </c>
      <c r="C21" s="5">
        <v>3</v>
      </c>
      <c r="D21" s="26">
        <v>0.04</v>
      </c>
      <c r="E21" s="26">
        <v>1.38</v>
      </c>
      <c r="F21" s="27">
        <v>0.7</v>
      </c>
      <c r="G21" s="99" t="s">
        <v>124</v>
      </c>
      <c r="H21" s="96">
        <f t="shared" si="0"/>
        <v>69.972094498478114</v>
      </c>
      <c r="I21" s="96">
        <f t="shared" si="5"/>
        <v>700</v>
      </c>
      <c r="J21" s="96"/>
      <c r="K21" s="96"/>
      <c r="L21" s="96"/>
    </row>
    <row r="22" spans="1:12">
      <c r="A22" s="96">
        <v>0.6</v>
      </c>
      <c r="B22" s="96">
        <v>1</v>
      </c>
      <c r="C22" s="5">
        <v>3</v>
      </c>
      <c r="D22" s="96">
        <v>0.05</v>
      </c>
      <c r="E22" s="96">
        <v>1.36</v>
      </c>
      <c r="F22" s="45">
        <v>0.66</v>
      </c>
      <c r="G22" s="99" t="s">
        <v>134</v>
      </c>
      <c r="H22" s="96">
        <f t="shared" si="0"/>
        <v>21.128837923927449</v>
      </c>
      <c r="I22" s="96">
        <f t="shared" si="5"/>
        <v>660</v>
      </c>
      <c r="J22" s="96">
        <f t="shared" ref="J22" si="22">I23-I22</f>
        <v>60</v>
      </c>
      <c r="K22" s="96">
        <f>J22/0.02</f>
        <v>3000</v>
      </c>
      <c r="L22" s="96">
        <f t="shared" ref="L22" si="23">0.1/K22</f>
        <v>3.3333333333333335E-5</v>
      </c>
    </row>
    <row r="23" spans="1:12">
      <c r="A23" s="96">
        <v>0.6</v>
      </c>
      <c r="B23" s="96">
        <v>1</v>
      </c>
      <c r="C23" s="5">
        <v>3</v>
      </c>
      <c r="D23" s="96">
        <v>0.05</v>
      </c>
      <c r="E23" s="96">
        <v>1.38</v>
      </c>
      <c r="F23" s="45">
        <v>0.72</v>
      </c>
      <c r="G23" s="99" t="s">
        <v>136</v>
      </c>
      <c r="H23" s="96">
        <f t="shared" si="0"/>
        <v>32.129719452829974</v>
      </c>
      <c r="I23" s="96">
        <f t="shared" si="5"/>
        <v>720</v>
      </c>
      <c r="J23" s="96"/>
      <c r="K23" s="96"/>
      <c r="L23" s="96"/>
    </row>
    <row r="24" spans="1:12">
      <c r="A24" s="96">
        <v>0.6</v>
      </c>
      <c r="B24" s="96">
        <v>1</v>
      </c>
      <c r="C24" s="5">
        <v>3</v>
      </c>
      <c r="D24" s="97">
        <v>0.06</v>
      </c>
      <c r="E24" s="96">
        <v>1.36</v>
      </c>
      <c r="F24" s="45">
        <v>0.67</v>
      </c>
      <c r="G24" s="99" t="s">
        <v>146</v>
      </c>
      <c r="H24" s="96">
        <f t="shared" si="0"/>
        <v>10.517742164110729</v>
      </c>
      <c r="I24" s="96">
        <f t="shared" si="5"/>
        <v>670</v>
      </c>
      <c r="J24" s="96">
        <f t="shared" ref="J24" si="24">I25-I24</f>
        <v>60</v>
      </c>
      <c r="K24" s="96">
        <f>J24/0.02</f>
        <v>3000</v>
      </c>
      <c r="L24" s="96">
        <f t="shared" ref="L24" si="25">0.1/K24</f>
        <v>3.3333333333333335E-5</v>
      </c>
    </row>
    <row r="25" spans="1:12">
      <c r="A25" s="96">
        <v>0.6</v>
      </c>
      <c r="B25" s="96">
        <v>1</v>
      </c>
      <c r="C25" s="5">
        <v>3</v>
      </c>
      <c r="D25" s="97">
        <v>0.06</v>
      </c>
      <c r="E25" s="96">
        <v>1.38</v>
      </c>
      <c r="F25" s="45">
        <v>0.73</v>
      </c>
      <c r="G25" s="99" t="s">
        <v>148</v>
      </c>
      <c r="H25" s="96">
        <f t="shared" si="0"/>
        <v>15.957427178073125</v>
      </c>
      <c r="I25" s="96">
        <f t="shared" si="5"/>
        <v>730</v>
      </c>
      <c r="J25" s="96"/>
      <c r="K25" s="96"/>
      <c r="L25" s="96"/>
    </row>
    <row r="26" spans="1:12" ht="118.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</row>
    <row r="27" spans="1:12" ht="28.5" customHeight="1">
      <c r="A27" s="103" t="s">
        <v>0</v>
      </c>
      <c r="B27" s="103" t="s">
        <v>1</v>
      </c>
      <c r="C27" s="103" t="s">
        <v>2</v>
      </c>
      <c r="D27" s="103" t="s">
        <v>3</v>
      </c>
      <c r="E27" s="103" t="s">
        <v>4</v>
      </c>
      <c r="F27" s="104" t="s">
        <v>5</v>
      </c>
      <c r="G27" s="103" t="s">
        <v>6</v>
      </c>
      <c r="H27" s="103" t="s">
        <v>7</v>
      </c>
      <c r="I27" s="103" t="s">
        <v>8</v>
      </c>
      <c r="J27" s="103" t="s">
        <v>9</v>
      </c>
      <c r="K27" s="105" t="s">
        <v>10</v>
      </c>
      <c r="L27" s="105" t="s">
        <v>11</v>
      </c>
    </row>
    <row r="28" spans="1:12">
      <c r="A28" s="96">
        <v>0.6</v>
      </c>
      <c r="B28" s="96">
        <v>1</v>
      </c>
      <c r="C28" s="5">
        <v>2</v>
      </c>
      <c r="D28" s="97">
        <v>0.03</v>
      </c>
      <c r="E28" s="96">
        <v>1.37</v>
      </c>
      <c r="F28" s="98">
        <v>0.63</v>
      </c>
      <c r="G28" s="99" t="s">
        <v>18</v>
      </c>
      <c r="H28" s="8">
        <f t="shared" ref="H28:H50" si="26">-8.686*2*3.1416*IMAGINARY(G28)*10000*1000/I28</f>
        <v>344.99339767922766</v>
      </c>
      <c r="I28" s="9">
        <f t="shared" ref="I28:I30" si="27">F28*1000</f>
        <v>630</v>
      </c>
      <c r="J28" s="96">
        <f t="shared" ref="J28" si="28">I29-I28</f>
        <v>140</v>
      </c>
      <c r="K28" s="96">
        <f>J28/0.03</f>
        <v>4666.666666666667</v>
      </c>
      <c r="L28" s="96">
        <f t="shared" ref="L28" si="29">0.1/K28</f>
        <v>2.1428571428571428E-5</v>
      </c>
    </row>
    <row r="29" spans="1:12">
      <c r="A29" s="96">
        <v>0.6</v>
      </c>
      <c r="B29" s="96">
        <v>1</v>
      </c>
      <c r="C29" s="5">
        <v>2</v>
      </c>
      <c r="D29" s="97">
        <v>0.03</v>
      </c>
      <c r="E29" s="97">
        <v>1.4</v>
      </c>
      <c r="F29" s="100">
        <v>0.77</v>
      </c>
      <c r="G29" s="101" t="s">
        <v>21</v>
      </c>
      <c r="H29" s="8">
        <f t="shared" si="26"/>
        <v>269.25313385017836</v>
      </c>
      <c r="I29" s="92">
        <f t="shared" si="27"/>
        <v>770</v>
      </c>
      <c r="J29" s="8"/>
      <c r="K29" s="92"/>
      <c r="L29" s="12"/>
    </row>
    <row r="30" spans="1:12">
      <c r="A30" s="5">
        <v>0.6</v>
      </c>
      <c r="B30" s="5">
        <v>1</v>
      </c>
      <c r="C30" s="5">
        <v>2</v>
      </c>
      <c r="D30" s="5">
        <v>0.04</v>
      </c>
      <c r="E30" s="5">
        <v>1.37</v>
      </c>
      <c r="F30" s="22">
        <v>0.67</v>
      </c>
      <c r="G30" s="25" t="s">
        <v>30</v>
      </c>
      <c r="H30" s="8">
        <f t="shared" si="26"/>
        <v>194.37999170931246</v>
      </c>
      <c r="I30" s="9">
        <f t="shared" si="27"/>
        <v>670</v>
      </c>
      <c r="J30" s="96">
        <f t="shared" ref="J30" si="30">I31-I30</f>
        <v>200</v>
      </c>
      <c r="K30" s="96">
        <f>J30/0.03</f>
        <v>6666.666666666667</v>
      </c>
      <c r="L30" s="96">
        <f t="shared" ref="L30" si="31">0.1/K30</f>
        <v>1.5E-5</v>
      </c>
    </row>
    <row r="31" spans="1:12" s="4" customFormat="1" ht="15" customHeight="1">
      <c r="A31" s="26">
        <v>0.6</v>
      </c>
      <c r="B31" s="26">
        <v>1</v>
      </c>
      <c r="C31" s="5">
        <v>2</v>
      </c>
      <c r="D31" s="26">
        <v>0.04</v>
      </c>
      <c r="E31" s="26">
        <v>1.4</v>
      </c>
      <c r="F31" s="27">
        <v>0.87</v>
      </c>
      <c r="G31" s="24" t="s">
        <v>33</v>
      </c>
      <c r="H31" s="28">
        <f t="shared" si="26"/>
        <v>404.65554133838026</v>
      </c>
      <c r="I31" s="92">
        <f>F31*1000</f>
        <v>870</v>
      </c>
      <c r="J31" s="8"/>
      <c r="K31" s="92"/>
      <c r="L31" s="93"/>
    </row>
    <row r="32" spans="1:12">
      <c r="A32" s="96">
        <v>0.6</v>
      </c>
      <c r="B32" s="96">
        <v>1</v>
      </c>
      <c r="C32" s="5">
        <v>2</v>
      </c>
      <c r="D32" s="96">
        <v>0.05</v>
      </c>
      <c r="E32" s="96">
        <v>1.37</v>
      </c>
      <c r="F32" s="98">
        <v>0.7</v>
      </c>
      <c r="G32" s="99" t="s">
        <v>41</v>
      </c>
      <c r="H32" s="97">
        <f t="shared" si="26"/>
        <v>96.827380044183812</v>
      </c>
      <c r="I32" s="96">
        <f t="shared" ref="I32:I50" si="32">F32*1000</f>
        <v>700</v>
      </c>
      <c r="J32" s="96">
        <f t="shared" ref="J32" si="33">I33-I32</f>
        <v>220</v>
      </c>
      <c r="K32" s="96">
        <f>J32/0.03</f>
        <v>7333.3333333333339</v>
      </c>
      <c r="L32" s="96">
        <f t="shared" ref="L32" si="34">0.1/K32</f>
        <v>1.3636363636363637E-5</v>
      </c>
    </row>
    <row r="33" spans="1:12">
      <c r="A33" s="96">
        <v>0.6</v>
      </c>
      <c r="B33" s="96">
        <v>1</v>
      </c>
      <c r="C33" s="5">
        <v>2</v>
      </c>
      <c r="D33" s="96">
        <v>0.05</v>
      </c>
      <c r="E33" s="97">
        <v>1.4</v>
      </c>
      <c r="F33" s="100">
        <v>0.92</v>
      </c>
      <c r="G33" s="101" t="s">
        <v>44</v>
      </c>
      <c r="H33" s="97">
        <f t="shared" si="26"/>
        <v>158.7424161646538</v>
      </c>
      <c r="I33" s="97">
        <f t="shared" si="32"/>
        <v>920</v>
      </c>
      <c r="J33" s="97"/>
      <c r="K33" s="97"/>
      <c r="L33" s="96"/>
    </row>
    <row r="34" spans="1:12" s="4" customFormat="1">
      <c r="A34" s="97">
        <v>0.6</v>
      </c>
      <c r="B34" s="97">
        <v>1</v>
      </c>
      <c r="C34" s="5">
        <v>2</v>
      </c>
      <c r="D34" s="97">
        <v>0.06</v>
      </c>
      <c r="E34" s="97">
        <v>1.37</v>
      </c>
      <c r="F34" s="100">
        <v>0.71</v>
      </c>
      <c r="G34" s="101" t="s">
        <v>52</v>
      </c>
      <c r="H34" s="106">
        <f t="shared" si="26"/>
        <v>46.426275061443476</v>
      </c>
      <c r="I34" s="106">
        <f t="shared" si="32"/>
        <v>710</v>
      </c>
      <c r="J34" s="106">
        <f t="shared" ref="J34" si="35">I35-I34</f>
        <v>230</v>
      </c>
      <c r="K34" s="106">
        <f>J34/0.03</f>
        <v>7666.666666666667</v>
      </c>
      <c r="L34" s="106">
        <f t="shared" ref="L34" si="36">0.1/K34</f>
        <v>1.3043478260869566E-5</v>
      </c>
    </row>
    <row r="35" spans="1:12" s="4" customFormat="1">
      <c r="A35" s="97">
        <v>0.6</v>
      </c>
      <c r="B35" s="97">
        <v>1</v>
      </c>
      <c r="C35" s="5">
        <v>2</v>
      </c>
      <c r="D35" s="97">
        <v>0.06</v>
      </c>
      <c r="E35" s="97">
        <v>1.4</v>
      </c>
      <c r="F35" s="100">
        <v>0.94</v>
      </c>
      <c r="G35" s="101" t="s">
        <v>55</v>
      </c>
      <c r="H35" s="97">
        <f t="shared" si="26"/>
        <v>70.435099531407431</v>
      </c>
      <c r="I35" s="97">
        <f t="shared" si="32"/>
        <v>940</v>
      </c>
      <c r="J35" s="97"/>
      <c r="K35" s="97"/>
      <c r="L35" s="97"/>
    </row>
    <row r="36" spans="1:12" s="4" customFormat="1">
      <c r="A36" s="97">
        <v>0.6</v>
      </c>
      <c r="B36" s="97">
        <v>1</v>
      </c>
      <c r="C36" s="5">
        <v>2.5</v>
      </c>
      <c r="D36" s="97">
        <v>0.03</v>
      </c>
      <c r="E36" s="97">
        <v>1.37</v>
      </c>
      <c r="F36" s="100">
        <v>0.62</v>
      </c>
      <c r="G36" s="101" t="s">
        <v>63</v>
      </c>
      <c r="H36" s="97">
        <f t="shared" si="26"/>
        <v>135.7257644794893</v>
      </c>
      <c r="I36" s="97">
        <f t="shared" si="32"/>
        <v>620</v>
      </c>
      <c r="J36" s="96">
        <f t="shared" ref="J36" si="37">I37-I36</f>
        <v>130</v>
      </c>
      <c r="K36" s="96">
        <f>J36/0.03</f>
        <v>4333.3333333333339</v>
      </c>
      <c r="L36" s="96">
        <f t="shared" ref="L36" si="38">0.1/K36</f>
        <v>2.3076923076923076E-5</v>
      </c>
    </row>
    <row r="37" spans="1:12" s="4" customFormat="1">
      <c r="A37" s="97">
        <v>0.6</v>
      </c>
      <c r="B37" s="97">
        <v>1</v>
      </c>
      <c r="C37" s="5">
        <v>2.5</v>
      </c>
      <c r="D37" s="97">
        <v>0.03</v>
      </c>
      <c r="E37" s="97">
        <v>1.4</v>
      </c>
      <c r="F37" s="100">
        <v>0.75</v>
      </c>
      <c r="G37" s="101" t="s">
        <v>66</v>
      </c>
      <c r="H37" s="97">
        <f t="shared" si="26"/>
        <v>200.14572732951257</v>
      </c>
      <c r="I37" s="97">
        <f t="shared" si="32"/>
        <v>750</v>
      </c>
      <c r="J37" s="97"/>
      <c r="K37" s="97"/>
      <c r="L37" s="97"/>
    </row>
    <row r="38" spans="1:12" s="4" customFormat="1">
      <c r="A38" s="5">
        <v>0.6</v>
      </c>
      <c r="B38" s="5">
        <v>1</v>
      </c>
      <c r="C38" s="5">
        <v>2.5</v>
      </c>
      <c r="D38" s="5">
        <v>0.04</v>
      </c>
      <c r="E38" s="5">
        <v>1.37</v>
      </c>
      <c r="F38" s="22">
        <v>0.67</v>
      </c>
      <c r="G38" s="101" t="s">
        <v>75</v>
      </c>
      <c r="H38" s="97">
        <f t="shared" si="26"/>
        <v>97.000511202651651</v>
      </c>
      <c r="I38" s="97">
        <f t="shared" si="32"/>
        <v>670</v>
      </c>
      <c r="J38" s="96">
        <f t="shared" ref="J38" si="39">I39-I38</f>
        <v>150</v>
      </c>
      <c r="K38" s="96">
        <f>J38/0.03</f>
        <v>5000</v>
      </c>
      <c r="L38" s="96">
        <f t="shared" ref="L38" si="40">0.1/K38</f>
        <v>2.0000000000000002E-5</v>
      </c>
    </row>
    <row r="39" spans="1:12" s="4" customFormat="1">
      <c r="A39" s="26">
        <v>0.6</v>
      </c>
      <c r="B39" s="26">
        <v>1</v>
      </c>
      <c r="C39" s="5">
        <v>2.5</v>
      </c>
      <c r="D39" s="26">
        <v>0.04</v>
      </c>
      <c r="E39" s="26">
        <v>1.4</v>
      </c>
      <c r="F39" s="45">
        <v>0.82</v>
      </c>
      <c r="G39" s="101" t="s">
        <v>78</v>
      </c>
      <c r="H39" s="97">
        <f t="shared" si="26"/>
        <v>307.41512080647675</v>
      </c>
      <c r="I39" s="97">
        <f t="shared" si="32"/>
        <v>820</v>
      </c>
      <c r="J39" s="97"/>
      <c r="K39" s="97"/>
      <c r="L39" s="97"/>
    </row>
    <row r="40" spans="1:12" s="4" customFormat="1">
      <c r="A40" s="97">
        <v>0.6</v>
      </c>
      <c r="B40" s="97">
        <v>1</v>
      </c>
      <c r="C40" s="5">
        <v>2.5</v>
      </c>
      <c r="D40" s="97">
        <v>0.05</v>
      </c>
      <c r="E40" s="97">
        <v>1.37</v>
      </c>
      <c r="F40" s="100">
        <v>0.69</v>
      </c>
      <c r="G40" s="101" t="s">
        <v>87</v>
      </c>
      <c r="H40" s="97">
        <f t="shared" si="26"/>
        <v>47.573828975115198</v>
      </c>
      <c r="I40" s="97">
        <f t="shared" si="32"/>
        <v>690</v>
      </c>
      <c r="J40" s="96">
        <f t="shared" ref="J40" si="41">I41-I40</f>
        <v>159.99999999999898</v>
      </c>
      <c r="K40" s="96">
        <f>J40/0.03</f>
        <v>5333.3333333332994</v>
      </c>
      <c r="L40" s="96">
        <f t="shared" ref="L40" si="42">0.1/K40</f>
        <v>1.875000000000012E-5</v>
      </c>
    </row>
    <row r="41" spans="1:12" s="4" customFormat="1">
      <c r="A41" s="97">
        <v>0.6</v>
      </c>
      <c r="B41" s="97">
        <v>1</v>
      </c>
      <c r="C41" s="5">
        <v>2.5</v>
      </c>
      <c r="D41" s="97">
        <v>0.05</v>
      </c>
      <c r="E41" s="97">
        <v>1.4</v>
      </c>
      <c r="F41" s="107">
        <v>0.84999999999999898</v>
      </c>
      <c r="G41" s="101" t="s">
        <v>90</v>
      </c>
      <c r="H41" s="97">
        <f t="shared" si="26"/>
        <v>99.965623488591021</v>
      </c>
      <c r="I41" s="97">
        <f t="shared" si="32"/>
        <v>849.99999999999898</v>
      </c>
      <c r="J41" s="97"/>
      <c r="K41" s="97"/>
      <c r="L41" s="97"/>
    </row>
    <row r="42" spans="1:12" s="4" customFormat="1">
      <c r="A42" s="97">
        <v>0.6</v>
      </c>
      <c r="B42" s="97">
        <v>1</v>
      </c>
      <c r="C42" s="5">
        <v>2.5</v>
      </c>
      <c r="D42" s="97">
        <v>0.06</v>
      </c>
      <c r="E42" s="97">
        <v>1.37</v>
      </c>
      <c r="F42" s="45">
        <v>0.69</v>
      </c>
      <c r="G42" s="101" t="s">
        <v>99</v>
      </c>
      <c r="H42" s="97">
        <f t="shared" si="26"/>
        <v>19.593915462170145</v>
      </c>
      <c r="I42" s="97">
        <f t="shared" si="32"/>
        <v>690</v>
      </c>
      <c r="J42" s="96">
        <f t="shared" ref="J42" si="43">I43-I42</f>
        <v>180</v>
      </c>
      <c r="K42" s="96">
        <f>J42/0.03</f>
        <v>6000</v>
      </c>
      <c r="L42" s="96">
        <f t="shared" ref="L42" si="44">0.1/K42</f>
        <v>1.6666666666666667E-5</v>
      </c>
    </row>
    <row r="43" spans="1:12" s="4" customFormat="1">
      <c r="A43" s="97">
        <v>0.6</v>
      </c>
      <c r="B43" s="97">
        <v>1</v>
      </c>
      <c r="C43" s="5">
        <v>2.5</v>
      </c>
      <c r="D43" s="97">
        <v>0.06</v>
      </c>
      <c r="E43" s="97">
        <v>1.4</v>
      </c>
      <c r="F43" s="45">
        <v>0.87</v>
      </c>
      <c r="G43" s="101" t="s">
        <v>102</v>
      </c>
      <c r="H43" s="97">
        <f t="shared" si="26"/>
        <v>45.202908012491037</v>
      </c>
      <c r="I43" s="97">
        <f t="shared" si="32"/>
        <v>870</v>
      </c>
      <c r="J43" s="97"/>
      <c r="K43" s="97"/>
      <c r="L43" s="97"/>
    </row>
    <row r="44" spans="1:12" s="4" customFormat="1">
      <c r="A44" s="97">
        <v>0.6</v>
      </c>
      <c r="B44" s="97">
        <v>1</v>
      </c>
      <c r="C44" s="5">
        <v>3</v>
      </c>
      <c r="D44" s="97">
        <v>0.03</v>
      </c>
      <c r="E44" s="97">
        <v>1.37</v>
      </c>
      <c r="F44" s="45">
        <v>0.63</v>
      </c>
      <c r="G44" s="101" t="s">
        <v>111</v>
      </c>
      <c r="H44" s="97">
        <f t="shared" si="26"/>
        <v>40.5642823926933</v>
      </c>
      <c r="I44" s="92">
        <f t="shared" si="32"/>
        <v>630</v>
      </c>
      <c r="J44" s="96">
        <f t="shared" ref="J44" si="45">I45-I44</f>
        <v>110</v>
      </c>
      <c r="K44" s="96">
        <f>J44/0.03</f>
        <v>3666.666666666667</v>
      </c>
      <c r="L44" s="96">
        <f t="shared" ref="L44" si="46">0.1/K44</f>
        <v>2.7272727272727273E-5</v>
      </c>
    </row>
    <row r="45" spans="1:12" s="4" customFormat="1">
      <c r="A45" s="97">
        <v>0.6</v>
      </c>
      <c r="B45" s="97">
        <v>1</v>
      </c>
      <c r="C45" s="5">
        <v>3</v>
      </c>
      <c r="D45" s="97">
        <v>0.03</v>
      </c>
      <c r="E45" s="97">
        <v>1.4</v>
      </c>
      <c r="F45" s="45">
        <v>0.74</v>
      </c>
      <c r="G45" s="101" t="s">
        <v>114</v>
      </c>
      <c r="H45" s="97">
        <f t="shared" si="26"/>
        <v>207.92608647300563</v>
      </c>
      <c r="I45" s="92">
        <f t="shared" si="32"/>
        <v>740</v>
      </c>
      <c r="J45" s="8"/>
      <c r="K45" s="94"/>
      <c r="L45" s="95"/>
    </row>
    <row r="46" spans="1:12" s="4" customFormat="1">
      <c r="A46" s="5">
        <v>0.6</v>
      </c>
      <c r="B46" s="5">
        <v>1</v>
      </c>
      <c r="C46" s="5">
        <v>3</v>
      </c>
      <c r="D46" s="5">
        <v>0.04</v>
      </c>
      <c r="E46" s="5">
        <v>1.37</v>
      </c>
      <c r="F46" s="22">
        <v>0.67</v>
      </c>
      <c r="G46" s="101" t="s">
        <v>123</v>
      </c>
      <c r="H46" s="97">
        <f t="shared" si="26"/>
        <v>50.284725232716617</v>
      </c>
      <c r="I46" s="97">
        <f t="shared" si="32"/>
        <v>670</v>
      </c>
      <c r="J46" s="96">
        <f t="shared" ref="J46" si="47">I47-I46</f>
        <v>140</v>
      </c>
      <c r="K46" s="96">
        <f>J46/0.03</f>
        <v>4666.666666666667</v>
      </c>
      <c r="L46" s="96">
        <f t="shared" ref="L46" si="48">0.1/K46</f>
        <v>2.1428571428571428E-5</v>
      </c>
    </row>
    <row r="47" spans="1:12" s="4" customFormat="1">
      <c r="A47" s="26">
        <v>0.6</v>
      </c>
      <c r="B47" s="26">
        <v>1</v>
      </c>
      <c r="C47" s="5">
        <v>3</v>
      </c>
      <c r="D47" s="26">
        <v>0.04</v>
      </c>
      <c r="E47" s="26">
        <v>1.4</v>
      </c>
      <c r="F47" s="45">
        <v>0.81</v>
      </c>
      <c r="G47" s="101" t="s">
        <v>126</v>
      </c>
      <c r="H47" s="97">
        <f t="shared" si="26"/>
        <v>129.97533036157205</v>
      </c>
      <c r="I47" s="97">
        <f t="shared" si="32"/>
        <v>810</v>
      </c>
      <c r="J47" s="97"/>
      <c r="K47" s="97"/>
      <c r="L47" s="97"/>
    </row>
    <row r="48" spans="1:12" s="4" customFormat="1">
      <c r="A48" s="97">
        <v>0.6</v>
      </c>
      <c r="B48" s="97">
        <v>1</v>
      </c>
      <c r="C48" s="5">
        <v>3</v>
      </c>
      <c r="D48" s="97">
        <v>0.05</v>
      </c>
      <c r="E48" s="97">
        <v>1.37</v>
      </c>
      <c r="F48" s="45">
        <v>0.69</v>
      </c>
      <c r="G48" s="101" t="s">
        <v>135</v>
      </c>
      <c r="H48" s="97">
        <f t="shared" si="26"/>
        <v>25.724763293982011</v>
      </c>
      <c r="I48" s="97">
        <f t="shared" si="32"/>
        <v>690</v>
      </c>
      <c r="J48" s="96">
        <f t="shared" ref="J48" si="49">I49-I48</f>
        <v>150</v>
      </c>
      <c r="K48" s="96">
        <f>J48/0.03</f>
        <v>5000</v>
      </c>
      <c r="L48" s="96">
        <f t="shared" ref="L48" si="50">0.1/K48</f>
        <v>2.0000000000000002E-5</v>
      </c>
    </row>
    <row r="49" spans="1:12" s="4" customFormat="1">
      <c r="A49" s="97">
        <v>0.6</v>
      </c>
      <c r="B49" s="97">
        <v>1</v>
      </c>
      <c r="C49" s="5">
        <v>3</v>
      </c>
      <c r="D49" s="97">
        <v>0.05</v>
      </c>
      <c r="E49" s="97">
        <v>1.4</v>
      </c>
      <c r="F49" s="45">
        <v>0.84</v>
      </c>
      <c r="G49" s="101" t="s">
        <v>138</v>
      </c>
      <c r="H49" s="97">
        <f t="shared" si="26"/>
        <v>55.417315590560946</v>
      </c>
      <c r="I49" s="97">
        <f t="shared" si="32"/>
        <v>840</v>
      </c>
      <c r="J49" s="97"/>
      <c r="K49" s="97"/>
      <c r="L49" s="97"/>
    </row>
    <row r="50" spans="1:12" s="4" customFormat="1">
      <c r="A50" s="97">
        <v>0.6</v>
      </c>
      <c r="B50" s="97">
        <v>1</v>
      </c>
      <c r="C50" s="5">
        <v>3</v>
      </c>
      <c r="D50" s="97">
        <v>0.06</v>
      </c>
      <c r="E50" s="97">
        <v>1.37</v>
      </c>
      <c r="F50" s="45">
        <v>0.7</v>
      </c>
      <c r="G50" s="101" t="s">
        <v>147</v>
      </c>
      <c r="H50" s="97">
        <f t="shared" si="26"/>
        <v>12.357816638253233</v>
      </c>
      <c r="I50" s="97">
        <f t="shared" si="32"/>
        <v>700</v>
      </c>
      <c r="J50" s="96">
        <f t="shared" ref="J50" si="51">I51-I50</f>
        <v>150</v>
      </c>
      <c r="K50" s="96">
        <f>J50/0.03</f>
        <v>5000</v>
      </c>
      <c r="L50" s="96">
        <f t="shared" ref="L50" si="52">0.1/K50</f>
        <v>2.0000000000000002E-5</v>
      </c>
    </row>
    <row r="51" spans="1:12" s="4" customFormat="1">
      <c r="A51" s="97">
        <v>0.6</v>
      </c>
      <c r="B51" s="97">
        <v>1</v>
      </c>
      <c r="C51" s="5">
        <v>3</v>
      </c>
      <c r="D51" s="97">
        <v>0.06</v>
      </c>
      <c r="E51" s="97">
        <v>1.4</v>
      </c>
      <c r="F51" s="45">
        <v>0.85</v>
      </c>
      <c r="G51" s="101" t="s">
        <v>150</v>
      </c>
      <c r="H51" s="97">
        <f>-8.686*2*3.1416*IMAGINARY(G51)*10000*1000/I51</f>
        <v>25.84255930325153</v>
      </c>
      <c r="I51" s="97">
        <f>F51*1000</f>
        <v>850</v>
      </c>
      <c r="J51" s="97"/>
      <c r="K51" s="97"/>
      <c r="L51" s="97"/>
    </row>
    <row r="52" spans="1:12" ht="120" customHeight="1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1:12" ht="30.75" customHeight="1">
      <c r="A53" s="103" t="s">
        <v>0</v>
      </c>
      <c r="B53" s="103" t="s">
        <v>1</v>
      </c>
      <c r="C53" s="103" t="s">
        <v>2</v>
      </c>
      <c r="D53" s="103" t="s">
        <v>3</v>
      </c>
      <c r="E53" s="103" t="s">
        <v>4</v>
      </c>
      <c r="F53" s="104" t="s">
        <v>5</v>
      </c>
      <c r="G53" s="103" t="s">
        <v>6</v>
      </c>
      <c r="H53" s="103" t="s">
        <v>7</v>
      </c>
      <c r="I53" s="103" t="s">
        <v>8</v>
      </c>
      <c r="J53" s="103" t="s">
        <v>9</v>
      </c>
      <c r="K53" s="105" t="s">
        <v>10</v>
      </c>
      <c r="L53" s="105" t="s">
        <v>11</v>
      </c>
    </row>
    <row r="54" spans="1:12" s="4" customFormat="1">
      <c r="A54" s="97">
        <v>0.6</v>
      </c>
      <c r="B54" s="97">
        <v>1</v>
      </c>
      <c r="C54" s="5">
        <v>2</v>
      </c>
      <c r="D54" s="97">
        <v>0.03</v>
      </c>
      <c r="E54" s="97">
        <v>1.39</v>
      </c>
      <c r="F54" s="100">
        <v>0.71</v>
      </c>
      <c r="G54" s="101" t="s">
        <v>20</v>
      </c>
      <c r="H54" s="8">
        <f t="shared" ref="H54:H75" si="53">-8.686*2*3.1416*IMAGINARY(G54)*10000*1000/I54</f>
        <v>339.12281314488234</v>
      </c>
      <c r="I54" s="92">
        <f t="shared" ref="I54:I55" si="54">F54*1000</f>
        <v>710</v>
      </c>
      <c r="J54" s="8">
        <f t="shared" ref="J54" si="55">I55-I54</f>
        <v>60</v>
      </c>
      <c r="K54" s="92">
        <f>J54/0.01</f>
        <v>6000</v>
      </c>
      <c r="L54" s="93">
        <f t="shared" ref="L54" si="56">0.1/K54</f>
        <v>1.6666666666666667E-5</v>
      </c>
    </row>
    <row r="55" spans="1:12" s="4" customFormat="1">
      <c r="A55" s="97">
        <v>0.6</v>
      </c>
      <c r="B55" s="97">
        <v>1</v>
      </c>
      <c r="C55" s="5">
        <v>2</v>
      </c>
      <c r="D55" s="97">
        <v>0.03</v>
      </c>
      <c r="E55" s="97">
        <v>1.4</v>
      </c>
      <c r="F55" s="100">
        <v>0.77</v>
      </c>
      <c r="G55" s="101" t="s">
        <v>21</v>
      </c>
      <c r="H55" s="8">
        <f t="shared" si="53"/>
        <v>269.25313385017836</v>
      </c>
      <c r="I55" s="92">
        <f t="shared" si="54"/>
        <v>770</v>
      </c>
      <c r="J55" s="8"/>
      <c r="K55" s="92"/>
      <c r="L55" s="93"/>
    </row>
    <row r="56" spans="1:12" s="4" customFormat="1" ht="14.25" customHeight="1">
      <c r="A56" s="26">
        <v>0.6</v>
      </c>
      <c r="B56" s="26">
        <v>1</v>
      </c>
      <c r="C56" s="5">
        <v>2</v>
      </c>
      <c r="D56" s="26">
        <v>0.04</v>
      </c>
      <c r="E56" s="26">
        <v>1.39</v>
      </c>
      <c r="F56" s="27">
        <v>0.77</v>
      </c>
      <c r="G56" s="24" t="s">
        <v>32</v>
      </c>
      <c r="H56" s="28">
        <f t="shared" si="53"/>
        <v>372.63455839330339</v>
      </c>
      <c r="I56" s="92">
        <f>F56*1000</f>
        <v>770</v>
      </c>
      <c r="J56" s="8">
        <f t="shared" ref="J56" si="57">I57-I56</f>
        <v>100</v>
      </c>
      <c r="K56" s="92">
        <f>J56/0.01</f>
        <v>10000</v>
      </c>
      <c r="L56" s="93">
        <f t="shared" ref="L56" si="58">0.1/K56</f>
        <v>1.0000000000000001E-5</v>
      </c>
    </row>
    <row r="57" spans="1:12" s="4" customFormat="1" ht="15" customHeight="1">
      <c r="A57" s="26">
        <v>0.6</v>
      </c>
      <c r="B57" s="26">
        <v>1</v>
      </c>
      <c r="C57" s="5">
        <v>2</v>
      </c>
      <c r="D57" s="26">
        <v>0.04</v>
      </c>
      <c r="E57" s="26">
        <v>1.4</v>
      </c>
      <c r="F57" s="27">
        <v>0.87</v>
      </c>
      <c r="G57" s="24" t="s">
        <v>33</v>
      </c>
      <c r="H57" s="28">
        <f t="shared" si="53"/>
        <v>404.65554133838026</v>
      </c>
      <c r="I57" s="92">
        <f>F57*1000</f>
        <v>870</v>
      </c>
      <c r="J57" s="8"/>
      <c r="K57" s="92"/>
      <c r="L57" s="93"/>
    </row>
    <row r="58" spans="1:12" s="4" customFormat="1">
      <c r="A58" s="97">
        <v>0.6</v>
      </c>
      <c r="B58" s="97">
        <v>1</v>
      </c>
      <c r="C58" s="5">
        <v>2</v>
      </c>
      <c r="D58" s="97">
        <v>0.05</v>
      </c>
      <c r="E58" s="97">
        <v>1.39</v>
      </c>
      <c r="F58" s="100">
        <v>0.8</v>
      </c>
      <c r="G58" s="101" t="s">
        <v>43</v>
      </c>
      <c r="H58" s="97">
        <f t="shared" si="53"/>
        <v>157.06735351528923</v>
      </c>
      <c r="I58" s="97">
        <f t="shared" ref="I58:I75" si="59">F58*1000</f>
        <v>800</v>
      </c>
      <c r="J58" s="97">
        <f t="shared" ref="J58" si="60">I59-I58</f>
        <v>120</v>
      </c>
      <c r="K58" s="97">
        <f>J58/0.01</f>
        <v>12000</v>
      </c>
      <c r="L58" s="97">
        <f t="shared" ref="L58" si="61">0.1/K58</f>
        <v>8.3333333333333337E-6</v>
      </c>
    </row>
    <row r="59" spans="1:12" s="4" customFormat="1">
      <c r="A59" s="97">
        <v>0.6</v>
      </c>
      <c r="B59" s="97">
        <v>1</v>
      </c>
      <c r="C59" s="5">
        <v>2</v>
      </c>
      <c r="D59" s="97">
        <v>0.05</v>
      </c>
      <c r="E59" s="97">
        <v>1.4</v>
      </c>
      <c r="F59" s="100">
        <v>0.92</v>
      </c>
      <c r="G59" s="101" t="s">
        <v>44</v>
      </c>
      <c r="H59" s="97">
        <f t="shared" si="53"/>
        <v>158.7424161646538</v>
      </c>
      <c r="I59" s="97">
        <f t="shared" si="59"/>
        <v>920</v>
      </c>
      <c r="J59" s="97"/>
      <c r="K59" s="97"/>
      <c r="L59" s="97"/>
    </row>
    <row r="60" spans="1:12" s="4" customFormat="1">
      <c r="A60" s="97">
        <v>0.6</v>
      </c>
      <c r="B60" s="97">
        <v>1</v>
      </c>
      <c r="C60" s="5">
        <v>2</v>
      </c>
      <c r="D60" s="97">
        <v>0.06</v>
      </c>
      <c r="E60" s="97">
        <v>1.39</v>
      </c>
      <c r="F60" s="100">
        <v>0.81</v>
      </c>
      <c r="G60" s="101" t="s">
        <v>54</v>
      </c>
      <c r="H60" s="108">
        <f t="shared" si="53"/>
        <v>69.748557869290423</v>
      </c>
      <c r="I60" s="108">
        <f t="shared" si="59"/>
        <v>810</v>
      </c>
      <c r="J60" s="108">
        <f>I61-I60</f>
        <v>130</v>
      </c>
      <c r="K60" s="108">
        <f>J60/0.01</f>
        <v>13000</v>
      </c>
      <c r="L60" s="108">
        <f>0.1/K60</f>
        <v>7.6923076923076919E-6</v>
      </c>
    </row>
    <row r="61" spans="1:12" s="4" customFormat="1">
      <c r="A61" s="97">
        <v>0.6</v>
      </c>
      <c r="B61" s="97">
        <v>1</v>
      </c>
      <c r="C61" s="5">
        <v>2</v>
      </c>
      <c r="D61" s="97">
        <v>0.06</v>
      </c>
      <c r="E61" s="97">
        <v>1.4</v>
      </c>
      <c r="F61" s="100">
        <v>0.94</v>
      </c>
      <c r="G61" s="101" t="s">
        <v>55</v>
      </c>
      <c r="H61" s="97">
        <f t="shared" si="53"/>
        <v>70.435099531407431</v>
      </c>
      <c r="I61" s="97">
        <f t="shared" si="59"/>
        <v>940</v>
      </c>
      <c r="J61" s="97"/>
      <c r="K61" s="97"/>
      <c r="L61" s="97"/>
    </row>
    <row r="62" spans="1:12" s="4" customFormat="1">
      <c r="A62" s="97">
        <v>0.6</v>
      </c>
      <c r="B62" s="97">
        <v>1</v>
      </c>
      <c r="C62" s="5">
        <v>2.5</v>
      </c>
      <c r="D62" s="97">
        <v>0.03</v>
      </c>
      <c r="E62" s="97">
        <v>1.39</v>
      </c>
      <c r="F62" s="100">
        <v>0.69</v>
      </c>
      <c r="G62" s="101" t="s">
        <v>65</v>
      </c>
      <c r="H62" s="97">
        <f t="shared" si="53"/>
        <v>273.9550388505761</v>
      </c>
      <c r="I62" s="97">
        <f t="shared" si="59"/>
        <v>690</v>
      </c>
      <c r="J62" s="97">
        <f t="shared" ref="J62" si="62">I63-I62</f>
        <v>60</v>
      </c>
      <c r="K62" s="97">
        <f>J62/0.01</f>
        <v>6000</v>
      </c>
      <c r="L62" s="97">
        <f t="shared" ref="L62" si="63">0.1/K62</f>
        <v>1.6666666666666667E-5</v>
      </c>
    </row>
    <row r="63" spans="1:12" s="4" customFormat="1">
      <c r="A63" s="97">
        <v>0.6</v>
      </c>
      <c r="B63" s="97">
        <v>1</v>
      </c>
      <c r="C63" s="5">
        <v>2.5</v>
      </c>
      <c r="D63" s="97">
        <v>0.03</v>
      </c>
      <c r="E63" s="97">
        <v>1.4</v>
      </c>
      <c r="F63" s="100">
        <v>0.75</v>
      </c>
      <c r="G63" s="101" t="s">
        <v>66</v>
      </c>
      <c r="H63" s="97">
        <f t="shared" si="53"/>
        <v>200.14572732951257</v>
      </c>
      <c r="I63" s="97">
        <f t="shared" si="59"/>
        <v>750</v>
      </c>
      <c r="J63" s="97"/>
      <c r="K63" s="97"/>
      <c r="L63" s="97"/>
    </row>
    <row r="64" spans="1:12">
      <c r="A64" s="26">
        <v>0.6</v>
      </c>
      <c r="B64" s="26">
        <v>1</v>
      </c>
      <c r="C64" s="5">
        <v>2.5</v>
      </c>
      <c r="D64" s="26">
        <v>0.04</v>
      </c>
      <c r="E64" s="26">
        <v>1.39</v>
      </c>
      <c r="F64" s="27">
        <v>0.75</v>
      </c>
      <c r="G64" s="99" t="s">
        <v>77</v>
      </c>
      <c r="H64" s="96">
        <f t="shared" si="53"/>
        <v>189.95162972098419</v>
      </c>
      <c r="I64" s="96">
        <f t="shared" si="59"/>
        <v>750</v>
      </c>
      <c r="J64" s="96">
        <f t="shared" ref="J64" si="64">I65-I64</f>
        <v>70</v>
      </c>
      <c r="K64" s="96">
        <f>J64/0.01</f>
        <v>7000</v>
      </c>
      <c r="L64" s="96">
        <f t="shared" ref="L64" si="65">0.1/K64</f>
        <v>1.4285714285714287E-5</v>
      </c>
    </row>
    <row r="65" spans="1:12" s="4" customFormat="1">
      <c r="A65" s="26">
        <v>0.6</v>
      </c>
      <c r="B65" s="26">
        <v>1</v>
      </c>
      <c r="C65" s="5">
        <v>2.5</v>
      </c>
      <c r="D65" s="26">
        <v>0.04</v>
      </c>
      <c r="E65" s="26">
        <v>1.4</v>
      </c>
      <c r="F65" s="45">
        <v>0.82</v>
      </c>
      <c r="G65" s="101" t="s">
        <v>78</v>
      </c>
      <c r="H65" s="97">
        <f t="shared" si="53"/>
        <v>307.41512080647675</v>
      </c>
      <c r="I65" s="97">
        <f t="shared" si="59"/>
        <v>820</v>
      </c>
      <c r="J65" s="97"/>
      <c r="K65" s="97"/>
      <c r="L65" s="97"/>
    </row>
    <row r="66" spans="1:12" s="4" customFormat="1">
      <c r="A66" s="97">
        <v>0.6</v>
      </c>
      <c r="B66" s="97">
        <v>1</v>
      </c>
      <c r="C66" s="5">
        <v>2.5</v>
      </c>
      <c r="D66" s="97">
        <v>0.05</v>
      </c>
      <c r="E66" s="97">
        <v>1.39</v>
      </c>
      <c r="F66" s="100">
        <v>0.79</v>
      </c>
      <c r="G66" s="101" t="s">
        <v>89</v>
      </c>
      <c r="H66" s="97">
        <f t="shared" si="53"/>
        <v>75.111042256983865</v>
      </c>
      <c r="I66" s="97">
        <f t="shared" si="59"/>
        <v>790</v>
      </c>
      <c r="J66" s="97">
        <f t="shared" ref="J66" si="66">I67-I66</f>
        <v>59.999999999998977</v>
      </c>
      <c r="K66" s="97">
        <f>J66/0.01</f>
        <v>5999.9999999998972</v>
      </c>
      <c r="L66" s="97">
        <f t="shared" ref="L66" si="67">0.1/K66</f>
        <v>1.6666666666666952E-5</v>
      </c>
    </row>
    <row r="67" spans="1:12" s="4" customFormat="1">
      <c r="A67" s="97">
        <v>0.6</v>
      </c>
      <c r="B67" s="97">
        <v>1</v>
      </c>
      <c r="C67" s="5">
        <v>2.5</v>
      </c>
      <c r="D67" s="97">
        <v>0.05</v>
      </c>
      <c r="E67" s="97">
        <v>1.4</v>
      </c>
      <c r="F67" s="107">
        <v>0.84999999999999898</v>
      </c>
      <c r="G67" s="101" t="s">
        <v>90</v>
      </c>
      <c r="H67" s="97">
        <f t="shared" si="53"/>
        <v>99.965623488591021</v>
      </c>
      <c r="I67" s="97">
        <f t="shared" si="59"/>
        <v>849.99999999999898</v>
      </c>
      <c r="J67" s="97"/>
      <c r="K67" s="97"/>
      <c r="L67" s="97"/>
    </row>
    <row r="68" spans="1:12" s="4" customFormat="1">
      <c r="A68" s="97">
        <v>0.6</v>
      </c>
      <c r="B68" s="97">
        <v>1</v>
      </c>
      <c r="C68" s="5">
        <v>2.5</v>
      </c>
      <c r="D68" s="97">
        <v>0.06</v>
      </c>
      <c r="E68" s="97">
        <v>1.39</v>
      </c>
      <c r="F68" s="45">
        <v>0.79</v>
      </c>
      <c r="G68" s="101" t="s">
        <v>101</v>
      </c>
      <c r="H68" s="97">
        <f t="shared" si="53"/>
        <v>35.703515326206876</v>
      </c>
      <c r="I68" s="97">
        <f t="shared" si="59"/>
        <v>790</v>
      </c>
      <c r="J68" s="97">
        <f t="shared" ref="J68" si="68">I69-I68</f>
        <v>80</v>
      </c>
      <c r="K68" s="97">
        <f>J68/0.01</f>
        <v>8000</v>
      </c>
      <c r="L68" s="97">
        <f t="shared" ref="L68" si="69">0.1/K68</f>
        <v>1.2500000000000001E-5</v>
      </c>
    </row>
    <row r="69" spans="1:12" s="4" customFormat="1">
      <c r="A69" s="97">
        <v>0.6</v>
      </c>
      <c r="B69" s="97">
        <v>1</v>
      </c>
      <c r="C69" s="5">
        <v>2.5</v>
      </c>
      <c r="D69" s="97">
        <v>0.06</v>
      </c>
      <c r="E69" s="97">
        <v>1.4</v>
      </c>
      <c r="F69" s="45">
        <v>0.87</v>
      </c>
      <c r="G69" s="101" t="s">
        <v>102</v>
      </c>
      <c r="H69" s="97">
        <f t="shared" si="53"/>
        <v>45.202908012491037</v>
      </c>
      <c r="I69" s="97">
        <f t="shared" si="59"/>
        <v>870</v>
      </c>
      <c r="J69" s="97"/>
      <c r="K69" s="97"/>
      <c r="L69" s="97"/>
    </row>
    <row r="70" spans="1:12" s="4" customFormat="1">
      <c r="A70" s="97">
        <v>0.6</v>
      </c>
      <c r="B70" s="97">
        <v>1</v>
      </c>
      <c r="C70" s="5">
        <v>3</v>
      </c>
      <c r="D70" s="97">
        <v>0.03</v>
      </c>
      <c r="E70" s="97">
        <v>1.39</v>
      </c>
      <c r="F70" s="45">
        <v>0.69</v>
      </c>
      <c r="G70" s="101" t="s">
        <v>113</v>
      </c>
      <c r="H70" s="97">
        <f t="shared" si="53"/>
        <v>170.3557169804069</v>
      </c>
      <c r="I70" s="92">
        <f t="shared" si="59"/>
        <v>690</v>
      </c>
      <c r="J70" s="8">
        <f t="shared" ref="J70" si="70">I71-I70</f>
        <v>50</v>
      </c>
      <c r="K70" s="94">
        <f>J70/0.01</f>
        <v>5000</v>
      </c>
      <c r="L70" s="95">
        <v>8</v>
      </c>
    </row>
    <row r="71" spans="1:12" s="4" customFormat="1">
      <c r="A71" s="97">
        <v>0.6</v>
      </c>
      <c r="B71" s="97">
        <v>1</v>
      </c>
      <c r="C71" s="5">
        <v>3</v>
      </c>
      <c r="D71" s="97">
        <v>0.03</v>
      </c>
      <c r="E71" s="97">
        <v>1.4</v>
      </c>
      <c r="F71" s="45">
        <v>0.74</v>
      </c>
      <c r="G71" s="101" t="s">
        <v>114</v>
      </c>
      <c r="H71" s="97">
        <f t="shared" si="53"/>
        <v>207.92608647300563</v>
      </c>
      <c r="I71" s="92">
        <f t="shared" si="59"/>
        <v>740</v>
      </c>
      <c r="J71" s="8"/>
      <c r="K71" s="94"/>
      <c r="L71" s="95"/>
    </row>
    <row r="72" spans="1:12" s="4" customFormat="1">
      <c r="A72" s="26">
        <v>0.6</v>
      </c>
      <c r="B72" s="26">
        <v>1</v>
      </c>
      <c r="C72" s="5">
        <v>3</v>
      </c>
      <c r="D72" s="26">
        <v>0.04</v>
      </c>
      <c r="E72" s="26">
        <v>1.39</v>
      </c>
      <c r="F72" s="45">
        <v>0.74</v>
      </c>
      <c r="G72" s="101" t="s">
        <v>125</v>
      </c>
      <c r="H72" s="97">
        <f t="shared" si="53"/>
        <v>87.256412642141569</v>
      </c>
      <c r="I72" s="97">
        <f t="shared" si="59"/>
        <v>740</v>
      </c>
      <c r="J72" s="97">
        <f t="shared" ref="J72" si="71">I73-I72</f>
        <v>70</v>
      </c>
      <c r="K72" s="97">
        <f>J72/0.01</f>
        <v>7000</v>
      </c>
      <c r="L72" s="97">
        <f t="shared" ref="L72" si="72">0.1/K72</f>
        <v>1.4285714285714287E-5</v>
      </c>
    </row>
    <row r="73" spans="1:12" s="4" customFormat="1">
      <c r="A73" s="26">
        <v>0.6</v>
      </c>
      <c r="B73" s="26">
        <v>1</v>
      </c>
      <c r="C73" s="5">
        <v>3</v>
      </c>
      <c r="D73" s="26">
        <v>0.04</v>
      </c>
      <c r="E73" s="26">
        <v>1.4</v>
      </c>
      <c r="F73" s="45">
        <v>0.81</v>
      </c>
      <c r="G73" s="101" t="s">
        <v>126</v>
      </c>
      <c r="H73" s="97">
        <f t="shared" si="53"/>
        <v>129.97533036157205</v>
      </c>
      <c r="I73" s="97">
        <f t="shared" si="59"/>
        <v>810</v>
      </c>
      <c r="J73" s="97"/>
      <c r="K73" s="97"/>
      <c r="L73" s="97"/>
    </row>
    <row r="74" spans="1:12" s="4" customFormat="1">
      <c r="A74" s="97">
        <v>0.6</v>
      </c>
      <c r="B74" s="97">
        <v>1</v>
      </c>
      <c r="C74" s="5">
        <v>3</v>
      </c>
      <c r="D74" s="97">
        <v>0.05</v>
      </c>
      <c r="E74" s="97">
        <v>1.39</v>
      </c>
      <c r="F74" s="45">
        <v>0.77</v>
      </c>
      <c r="G74" s="101" t="s">
        <v>137</v>
      </c>
      <c r="H74" s="97">
        <f t="shared" si="53"/>
        <v>42.328393250418493</v>
      </c>
      <c r="I74" s="97">
        <f t="shared" si="59"/>
        <v>770</v>
      </c>
      <c r="J74" s="97">
        <f t="shared" ref="J74" si="73">I75-I74</f>
        <v>70</v>
      </c>
      <c r="K74" s="97">
        <f>J74/0.01</f>
        <v>7000</v>
      </c>
      <c r="L74" s="97">
        <f t="shared" ref="L74" si="74">0.1/K74</f>
        <v>1.4285714285714287E-5</v>
      </c>
    </row>
    <row r="75" spans="1:12" s="4" customFormat="1">
      <c r="A75" s="97">
        <v>0.6</v>
      </c>
      <c r="B75" s="97">
        <v>1</v>
      </c>
      <c r="C75" s="5">
        <v>3</v>
      </c>
      <c r="D75" s="97">
        <v>0.05</v>
      </c>
      <c r="E75" s="97">
        <v>1.4</v>
      </c>
      <c r="F75" s="45">
        <v>0.84</v>
      </c>
      <c r="G75" s="101" t="s">
        <v>138</v>
      </c>
      <c r="H75" s="97">
        <f t="shared" si="53"/>
        <v>55.417315590560946</v>
      </c>
      <c r="I75" s="97">
        <f t="shared" si="59"/>
        <v>840</v>
      </c>
      <c r="J75" s="97"/>
      <c r="K75" s="97"/>
      <c r="L75" s="97"/>
    </row>
    <row r="76" spans="1:12" s="4" customFormat="1">
      <c r="A76" s="97">
        <v>0.6</v>
      </c>
      <c r="B76" s="97">
        <v>1</v>
      </c>
      <c r="C76" s="5">
        <v>3</v>
      </c>
      <c r="D76" s="97">
        <v>0.06</v>
      </c>
      <c r="E76" s="97">
        <v>1.39</v>
      </c>
      <c r="F76" s="45">
        <v>0.78</v>
      </c>
      <c r="G76" s="101" t="s">
        <v>149</v>
      </c>
      <c r="H76" s="97">
        <f>-8.686*2*3.1416*IMAGINARY(G76)*10000*1000/I76</f>
        <v>20.098782715628321</v>
      </c>
      <c r="I76" s="97">
        <f>F76*1000</f>
        <v>780</v>
      </c>
      <c r="J76" s="97">
        <f>I77-I76</f>
        <v>70</v>
      </c>
      <c r="K76" s="97">
        <f>J76/0.01</f>
        <v>7000</v>
      </c>
      <c r="L76" s="97">
        <f>0.1/K76</f>
        <v>1.4285714285714287E-5</v>
      </c>
    </row>
    <row r="77" spans="1:12" s="4" customFormat="1">
      <c r="A77" s="97">
        <v>0.6</v>
      </c>
      <c r="B77" s="97">
        <v>1</v>
      </c>
      <c r="C77" s="5">
        <v>3</v>
      </c>
      <c r="D77" s="97">
        <v>0.06</v>
      </c>
      <c r="E77" s="97">
        <v>1.4</v>
      </c>
      <c r="F77" s="45">
        <v>0.85</v>
      </c>
      <c r="G77" s="101" t="s">
        <v>150</v>
      </c>
      <c r="H77" s="97">
        <f>-8.686*2*3.1416*IMAGINARY(G77)*10000*1000/I77</f>
        <v>25.84255930325153</v>
      </c>
      <c r="I77" s="97">
        <f>F77*1000</f>
        <v>850</v>
      </c>
      <c r="J77" s="97"/>
      <c r="K77" s="97"/>
      <c r="L77" s="97"/>
    </row>
    <row r="78" spans="1:12" s="4" customFormat="1" ht="152.25" customHeight="1">
      <c r="A78" s="97"/>
      <c r="B78" s="97"/>
      <c r="C78" s="5"/>
      <c r="D78" s="97"/>
      <c r="E78" s="97"/>
      <c r="F78" s="45"/>
      <c r="G78" s="101"/>
      <c r="H78" s="97"/>
      <c r="I78" s="97"/>
      <c r="J78" s="97"/>
      <c r="K78" s="97"/>
      <c r="L78" s="97"/>
    </row>
    <row r="79" spans="1:12" ht="30.75" customHeight="1">
      <c r="A79" s="103" t="s">
        <v>0</v>
      </c>
      <c r="B79" s="103" t="s">
        <v>1</v>
      </c>
      <c r="C79" s="103" t="s">
        <v>2</v>
      </c>
      <c r="D79" s="103" t="s">
        <v>3</v>
      </c>
      <c r="E79" s="103" t="s">
        <v>4</v>
      </c>
      <c r="F79" s="104" t="s">
        <v>5</v>
      </c>
      <c r="G79" s="103" t="s">
        <v>6</v>
      </c>
      <c r="H79" s="103" t="s">
        <v>7</v>
      </c>
      <c r="I79" s="103" t="s">
        <v>8</v>
      </c>
      <c r="J79" s="103" t="s">
        <v>9</v>
      </c>
      <c r="K79" s="105" t="s">
        <v>10</v>
      </c>
      <c r="L79" s="105" t="s">
        <v>11</v>
      </c>
    </row>
    <row r="80" spans="1:12" s="4" customFormat="1">
      <c r="A80" s="4">
        <v>0.6</v>
      </c>
      <c r="B80" s="4">
        <v>1</v>
      </c>
      <c r="C80" s="5">
        <v>2</v>
      </c>
      <c r="D80" s="4">
        <v>0.03</v>
      </c>
      <c r="E80" s="4">
        <v>1.4</v>
      </c>
      <c r="F80" s="36">
        <v>0.77</v>
      </c>
      <c r="G80" s="37" t="s">
        <v>21</v>
      </c>
      <c r="H80" s="8">
        <f t="shared" ref="H80:H92" si="75">-8.686*2*3.1416*IMAGINARY(G80)*10000*1000/I80</f>
        <v>269.25313385017836</v>
      </c>
      <c r="I80" s="92">
        <f t="shared" ref="I80:I92" si="76">F80*1000</f>
        <v>770</v>
      </c>
      <c r="J80" s="97">
        <f t="shared" ref="J80" si="77">I81-I80</f>
        <v>1020</v>
      </c>
      <c r="K80" s="97">
        <f>J80/0.02</f>
        <v>51000</v>
      </c>
      <c r="L80" s="97">
        <f t="shared" ref="L80" si="78">0.1/K80</f>
        <v>1.9607843137254902E-6</v>
      </c>
    </row>
    <row r="81" spans="1:12" s="4" customFormat="1">
      <c r="A81" s="4">
        <v>0.6</v>
      </c>
      <c r="B81" s="4">
        <v>1</v>
      </c>
      <c r="C81" s="5">
        <v>2</v>
      </c>
      <c r="D81" s="4">
        <v>0.03</v>
      </c>
      <c r="E81" s="4">
        <v>1.42</v>
      </c>
      <c r="F81" s="109">
        <f>0.00000179*1000000</f>
        <v>1.79</v>
      </c>
      <c r="G81" s="58" t="s">
        <v>23</v>
      </c>
      <c r="H81" s="8">
        <f t="shared" si="75"/>
        <v>483.12426218427856</v>
      </c>
      <c r="I81" s="92">
        <f t="shared" si="76"/>
        <v>1790</v>
      </c>
      <c r="J81" s="8"/>
      <c r="K81" s="92"/>
      <c r="L81" s="93"/>
    </row>
    <row r="82" spans="1:12" s="4" customFormat="1">
      <c r="A82" s="4">
        <v>0.6</v>
      </c>
      <c r="B82" s="4">
        <v>1</v>
      </c>
      <c r="C82" s="5">
        <v>2.5</v>
      </c>
      <c r="D82" s="97">
        <v>0.03</v>
      </c>
      <c r="E82" s="97">
        <v>1.4</v>
      </c>
      <c r="F82" s="100">
        <v>0.75</v>
      </c>
      <c r="G82" s="101" t="s">
        <v>66</v>
      </c>
      <c r="H82" s="4">
        <f t="shared" si="75"/>
        <v>200.14572732951257</v>
      </c>
      <c r="I82" s="4">
        <f t="shared" si="76"/>
        <v>750</v>
      </c>
      <c r="J82" s="97">
        <f t="shared" ref="J82" si="79">I83-I82</f>
        <v>479.99999999999</v>
      </c>
      <c r="K82" s="97">
        <f>J82/0.02</f>
        <v>23999.999999999498</v>
      </c>
      <c r="L82" s="97">
        <f t="shared" ref="L82" si="80">0.1/K82</f>
        <v>4.1666666666667541E-6</v>
      </c>
    </row>
    <row r="83" spans="1:12" s="4" customFormat="1">
      <c r="A83" s="4">
        <v>0.6</v>
      </c>
      <c r="B83" s="4">
        <v>1</v>
      </c>
      <c r="C83" s="5">
        <v>2.5</v>
      </c>
      <c r="D83" s="97">
        <v>0.03</v>
      </c>
      <c r="E83" s="97">
        <v>1.42</v>
      </c>
      <c r="F83" s="109">
        <v>1.22999999999999</v>
      </c>
      <c r="G83" s="58" t="s">
        <v>68</v>
      </c>
      <c r="H83" s="4">
        <f t="shared" si="75"/>
        <v>259.18315390584468</v>
      </c>
      <c r="I83" s="4">
        <f t="shared" si="76"/>
        <v>1229.99999999999</v>
      </c>
    </row>
    <row r="84" spans="1:12" s="4" customFormat="1">
      <c r="A84" s="26">
        <v>0.6</v>
      </c>
      <c r="B84" s="26">
        <v>1</v>
      </c>
      <c r="C84" s="5">
        <v>2.5</v>
      </c>
      <c r="D84" s="26">
        <v>0.04</v>
      </c>
      <c r="E84" s="26">
        <v>1.4</v>
      </c>
      <c r="F84" s="45">
        <v>0.82</v>
      </c>
      <c r="G84" s="101" t="s">
        <v>78</v>
      </c>
      <c r="H84" s="4">
        <f t="shared" si="75"/>
        <v>307.41512080647675</v>
      </c>
      <c r="I84" s="4">
        <f t="shared" si="76"/>
        <v>820</v>
      </c>
      <c r="J84" s="97">
        <f t="shared" ref="J84" si="81">I85-I84</f>
        <v>1180</v>
      </c>
      <c r="K84" s="97">
        <f>J84/0.02</f>
        <v>59000</v>
      </c>
      <c r="L84" s="97">
        <f t="shared" ref="L84" si="82">0.1/K84</f>
        <v>1.6949152542372882E-6</v>
      </c>
    </row>
    <row r="85" spans="1:12" s="4" customFormat="1">
      <c r="A85" s="26">
        <v>0.6</v>
      </c>
      <c r="B85" s="26">
        <v>1</v>
      </c>
      <c r="C85" s="5">
        <v>2.5</v>
      </c>
      <c r="D85" s="26">
        <v>0.04</v>
      </c>
      <c r="E85" s="26">
        <v>1.42</v>
      </c>
      <c r="F85" s="27">
        <v>2</v>
      </c>
      <c r="G85" s="101" t="s">
        <v>80</v>
      </c>
      <c r="H85" s="4">
        <f t="shared" si="75"/>
        <v>434.95897355682894</v>
      </c>
      <c r="I85" s="4">
        <f t="shared" si="76"/>
        <v>2000</v>
      </c>
    </row>
    <row r="86" spans="1:12" s="4" customFormat="1">
      <c r="A86" s="4">
        <v>0.6</v>
      </c>
      <c r="B86" s="4">
        <v>1</v>
      </c>
      <c r="C86" s="5">
        <v>2.5</v>
      </c>
      <c r="D86" s="97">
        <v>0.05</v>
      </c>
      <c r="E86" s="97">
        <v>1.4</v>
      </c>
      <c r="F86" s="107">
        <v>0.84999999999999898</v>
      </c>
      <c r="G86" s="101" t="s">
        <v>90</v>
      </c>
      <c r="H86" s="4">
        <f t="shared" si="75"/>
        <v>99.965623488591021</v>
      </c>
      <c r="I86" s="4">
        <f t="shared" si="76"/>
        <v>849.99999999999898</v>
      </c>
      <c r="J86" s="97">
        <f t="shared" ref="J86" si="83">I87-I86</f>
        <v>1140.0000000000009</v>
      </c>
      <c r="K86" s="97">
        <f>J86/0.02</f>
        <v>57000.000000000044</v>
      </c>
      <c r="L86" s="97">
        <f t="shared" ref="L86" si="84">0.1/K86</f>
        <v>1.7543859649122795E-6</v>
      </c>
    </row>
    <row r="87" spans="1:12" s="4" customFormat="1">
      <c r="A87" s="4">
        <v>0.6</v>
      </c>
      <c r="B87" s="4">
        <v>1</v>
      </c>
      <c r="C87" s="5">
        <v>2.5</v>
      </c>
      <c r="D87" s="97">
        <v>0.05</v>
      </c>
      <c r="E87" s="97">
        <v>1.42</v>
      </c>
      <c r="F87" s="45">
        <v>1.99</v>
      </c>
      <c r="G87" s="101" t="s">
        <v>92</v>
      </c>
      <c r="H87" s="4">
        <f t="shared" si="75"/>
        <v>275.72142014707606</v>
      </c>
      <c r="I87" s="4">
        <f t="shared" si="76"/>
        <v>1990</v>
      </c>
    </row>
    <row r="88" spans="1:12" s="4" customFormat="1">
      <c r="A88" s="4">
        <v>0.6</v>
      </c>
      <c r="B88" s="4">
        <v>1</v>
      </c>
      <c r="C88" s="5">
        <v>2.5</v>
      </c>
      <c r="D88" s="97">
        <v>0.06</v>
      </c>
      <c r="E88" s="97">
        <v>1.4</v>
      </c>
      <c r="F88" s="45">
        <v>0.87</v>
      </c>
      <c r="G88" s="101" t="s">
        <v>102</v>
      </c>
      <c r="H88" s="4">
        <f t="shared" si="75"/>
        <v>45.202908012491037</v>
      </c>
      <c r="I88" s="4">
        <f t="shared" si="76"/>
        <v>870</v>
      </c>
      <c r="J88" s="97">
        <f t="shared" ref="J88" si="85">I89-I88</f>
        <v>1130</v>
      </c>
      <c r="K88" s="97">
        <f>J88/0.02</f>
        <v>56500</v>
      </c>
      <c r="L88" s="97">
        <f t="shared" ref="L88" si="86">0.1/K88</f>
        <v>1.7699115044247788E-6</v>
      </c>
    </row>
    <row r="89" spans="1:12" s="4" customFormat="1">
      <c r="A89" s="4">
        <v>0.6</v>
      </c>
      <c r="B89" s="4">
        <v>1</v>
      </c>
      <c r="C89" s="5">
        <v>2.5</v>
      </c>
      <c r="D89" s="97">
        <v>0.06</v>
      </c>
      <c r="E89" s="97">
        <v>1.42</v>
      </c>
      <c r="F89" s="45">
        <v>2</v>
      </c>
      <c r="G89" s="101" t="s">
        <v>104</v>
      </c>
      <c r="H89" s="4">
        <f t="shared" si="75"/>
        <v>262.40098521518064</v>
      </c>
      <c r="I89" s="4">
        <f t="shared" si="76"/>
        <v>2000</v>
      </c>
    </row>
    <row r="90" spans="1:12" s="4" customFormat="1">
      <c r="A90" s="4">
        <v>0.6</v>
      </c>
      <c r="B90" s="4">
        <v>1</v>
      </c>
      <c r="C90" s="5">
        <v>3</v>
      </c>
      <c r="D90" s="97">
        <v>0.03</v>
      </c>
      <c r="E90" s="97">
        <v>1.4</v>
      </c>
      <c r="F90" s="45">
        <v>0.74</v>
      </c>
      <c r="G90" s="101" t="s">
        <v>114</v>
      </c>
      <c r="H90" s="4">
        <f t="shared" si="75"/>
        <v>207.92608647300563</v>
      </c>
      <c r="I90" s="92">
        <f t="shared" si="76"/>
        <v>740</v>
      </c>
      <c r="J90" s="97">
        <f t="shared" ref="J90" si="87">I91-I90</f>
        <v>260</v>
      </c>
      <c r="K90" s="97">
        <f>J90/0.02</f>
        <v>13000</v>
      </c>
      <c r="L90" s="97">
        <f t="shared" ref="L90" si="88">0.1/K90</f>
        <v>7.6923076923076919E-6</v>
      </c>
    </row>
    <row r="91" spans="1:12" s="4" customFormat="1">
      <c r="A91" s="4">
        <v>0.6</v>
      </c>
      <c r="B91" s="4">
        <v>1</v>
      </c>
      <c r="C91" s="5">
        <v>3</v>
      </c>
      <c r="D91" s="97">
        <v>0.03</v>
      </c>
      <c r="E91" s="97">
        <v>1.42</v>
      </c>
      <c r="F91" s="100">
        <v>1</v>
      </c>
      <c r="G91" s="101" t="s">
        <v>116</v>
      </c>
      <c r="H91" s="4">
        <f t="shared" si="75"/>
        <v>144.42803686173232</v>
      </c>
      <c r="I91" s="4">
        <f t="shared" si="76"/>
        <v>1000</v>
      </c>
    </row>
    <row r="92" spans="1:12" s="4" customFormat="1">
      <c r="A92" s="26">
        <v>0.6</v>
      </c>
      <c r="B92" s="26">
        <v>1</v>
      </c>
      <c r="C92" s="5">
        <v>3</v>
      </c>
      <c r="D92" s="26">
        <v>0.04</v>
      </c>
      <c r="E92" s="26">
        <v>1.4</v>
      </c>
      <c r="F92" s="45">
        <v>0.81</v>
      </c>
      <c r="G92" s="101" t="s">
        <v>126</v>
      </c>
      <c r="H92" s="4">
        <f t="shared" si="75"/>
        <v>129.97533036157205</v>
      </c>
      <c r="I92" s="4">
        <f t="shared" si="76"/>
        <v>810</v>
      </c>
      <c r="J92" s="97">
        <f t="shared" ref="J92" si="89">I93-I92</f>
        <v>470</v>
      </c>
      <c r="K92" s="97">
        <f>J92/0.02</f>
        <v>23500</v>
      </c>
      <c r="L92" s="97">
        <f t="shared" ref="L92" si="90">0.1/K92</f>
        <v>4.2553191489361706E-6</v>
      </c>
    </row>
    <row r="93" spans="1:12" s="4" customFormat="1">
      <c r="A93" s="26">
        <v>0.6</v>
      </c>
      <c r="B93" s="26">
        <v>1</v>
      </c>
      <c r="C93" s="5">
        <v>3</v>
      </c>
      <c r="D93" s="26">
        <v>0.04</v>
      </c>
      <c r="E93" s="26">
        <v>1.42</v>
      </c>
      <c r="F93" s="45">
        <v>1.28</v>
      </c>
      <c r="G93" s="101" t="s">
        <v>128</v>
      </c>
      <c r="H93" s="4">
        <f>-8.686*2*3.1416*IMAGINARY(G93)*10000*1000/I93</f>
        <v>188.38190176688107</v>
      </c>
      <c r="I93" s="4">
        <f>F93*1000</f>
        <v>1280</v>
      </c>
    </row>
    <row r="94" spans="1:12" s="4" customFormat="1">
      <c r="A94" s="4">
        <v>0.6</v>
      </c>
      <c r="B94" s="4">
        <v>1</v>
      </c>
      <c r="C94" s="5">
        <v>3</v>
      </c>
      <c r="D94" s="97">
        <v>0.05</v>
      </c>
      <c r="E94" s="97">
        <v>1.4</v>
      </c>
      <c r="F94" s="45">
        <v>0.84</v>
      </c>
      <c r="G94" s="101" t="s">
        <v>138</v>
      </c>
      <c r="H94" s="4">
        <f t="shared" ref="H94:H95" si="91">-8.686*2*3.1416*IMAGINARY(G94)*10000*1000/I94</f>
        <v>55.417315590560946</v>
      </c>
      <c r="I94" s="4">
        <f t="shared" ref="I94:I95" si="92">F94*1000</f>
        <v>840</v>
      </c>
      <c r="J94" s="97">
        <f t="shared" ref="J94" si="93">I95-I94</f>
        <v>1310</v>
      </c>
      <c r="K94" s="97">
        <f>J94/0.02</f>
        <v>65500</v>
      </c>
      <c r="L94" s="97">
        <f t="shared" ref="L94" si="94">0.1/K94</f>
        <v>1.5267175572519084E-6</v>
      </c>
    </row>
    <row r="95" spans="1:12" s="4" customFormat="1">
      <c r="A95" s="4">
        <v>0.6</v>
      </c>
      <c r="B95" s="4">
        <v>1</v>
      </c>
      <c r="C95" s="5">
        <v>3</v>
      </c>
      <c r="D95" s="97">
        <v>0.05</v>
      </c>
      <c r="E95" s="97">
        <v>1.42</v>
      </c>
      <c r="F95" s="45">
        <v>2.15</v>
      </c>
      <c r="G95" s="101" t="s">
        <v>140</v>
      </c>
      <c r="H95" s="4">
        <f t="shared" si="91"/>
        <v>254.46853622959375</v>
      </c>
      <c r="I95" s="4">
        <f t="shared" si="92"/>
        <v>2150</v>
      </c>
    </row>
    <row r="96" spans="1:12" s="4" customFormat="1">
      <c r="A96" s="4">
        <v>0.6</v>
      </c>
      <c r="B96" s="4">
        <v>1</v>
      </c>
      <c r="C96" s="5">
        <v>3</v>
      </c>
      <c r="D96" s="4">
        <v>0.06</v>
      </c>
      <c r="E96" s="4">
        <v>1.4</v>
      </c>
      <c r="F96" s="45">
        <v>0.85</v>
      </c>
      <c r="G96" s="37" t="s">
        <v>150</v>
      </c>
      <c r="H96" s="4">
        <f>-8.686*2*3.1416*IMAGINARY(G96)*10000*1000/I96</f>
        <v>25.84255930325153</v>
      </c>
      <c r="I96" s="4">
        <f>F96*1000</f>
        <v>850</v>
      </c>
      <c r="J96" s="97">
        <f t="shared" ref="J96" si="95">I97-I96</f>
        <v>1360</v>
      </c>
      <c r="K96" s="97">
        <f>J96/0.02</f>
        <v>68000</v>
      </c>
      <c r="L96" s="97">
        <f t="shared" ref="L96" si="96">0.1/K96</f>
        <v>1.4705882352941177E-6</v>
      </c>
    </row>
    <row r="97" spans="1:9" s="4" customFormat="1">
      <c r="A97" s="4">
        <v>0.6</v>
      </c>
      <c r="B97" s="4">
        <v>1</v>
      </c>
      <c r="C97" s="5">
        <v>3</v>
      </c>
      <c r="D97" s="4">
        <v>0.06</v>
      </c>
      <c r="E97" s="4">
        <v>1.42</v>
      </c>
      <c r="F97" s="36">
        <v>2.21</v>
      </c>
      <c r="G97" s="37" t="s">
        <v>152</v>
      </c>
      <c r="H97" s="4">
        <f t="shared" ref="H97" si="97">-8.686*2*3.1416*IMAGINARY(G97)*10000*1000/I97</f>
        <v>166.87632497813084</v>
      </c>
      <c r="I97" s="4">
        <f t="shared" ref="I97" si="98">F97*1000</f>
        <v>2210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I20" sqref="I20"/>
    </sheetView>
  </sheetViews>
  <sheetFormatPr defaultRowHeight="15"/>
  <cols>
    <col min="3" max="3" width="10.28515625" customWidth="1"/>
    <col min="7" max="7" width="32.85546875" customWidth="1"/>
    <col min="8" max="8" width="15.7109375" customWidth="1"/>
    <col min="12" max="12" width="12.8554687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 s="4">
        <v>0.6</v>
      </c>
      <c r="B2" s="4">
        <v>1</v>
      </c>
      <c r="C2" s="5">
        <v>2</v>
      </c>
      <c r="D2" s="4">
        <v>0.03</v>
      </c>
      <c r="E2" s="4">
        <v>1.31</v>
      </c>
      <c r="F2" s="6">
        <v>0.55000000000000004</v>
      </c>
      <c r="G2" s="7" t="s">
        <v>12</v>
      </c>
      <c r="H2" s="8">
        <v>57.78713405153777</v>
      </c>
      <c r="I2" s="9">
        <v>550</v>
      </c>
      <c r="J2" s="10">
        <v>0</v>
      </c>
      <c r="K2" s="11">
        <v>0</v>
      </c>
      <c r="L2" s="12">
        <v>0</v>
      </c>
    </row>
    <row r="3" spans="1:12">
      <c r="A3">
        <v>0.6</v>
      </c>
      <c r="B3">
        <v>1</v>
      </c>
      <c r="C3" s="5">
        <v>2</v>
      </c>
      <c r="D3" s="4">
        <v>0.03</v>
      </c>
      <c r="E3">
        <v>1.32</v>
      </c>
      <c r="F3" s="6">
        <v>0.55000000000000004</v>
      </c>
      <c r="G3" s="7" t="s">
        <v>13</v>
      </c>
      <c r="H3" s="8">
        <v>71.825753818770721</v>
      </c>
      <c r="I3" s="9">
        <v>550</v>
      </c>
      <c r="J3" s="10">
        <v>10</v>
      </c>
      <c r="K3" s="11">
        <v>1000</v>
      </c>
      <c r="L3" s="12">
        <v>1E-4</v>
      </c>
    </row>
    <row r="4" spans="1:12">
      <c r="A4">
        <v>0.6</v>
      </c>
      <c r="B4">
        <v>1</v>
      </c>
      <c r="C4" s="5">
        <v>2</v>
      </c>
      <c r="D4" s="4">
        <v>0.03</v>
      </c>
      <c r="E4">
        <v>1.33</v>
      </c>
      <c r="F4" s="6">
        <v>0.56000000000000005</v>
      </c>
      <c r="G4" s="7" t="s">
        <v>14</v>
      </c>
      <c r="H4" s="8">
        <v>93.958772997261036</v>
      </c>
      <c r="I4" s="9">
        <v>560</v>
      </c>
      <c r="J4" s="10">
        <v>10</v>
      </c>
      <c r="K4" s="11">
        <v>1000</v>
      </c>
      <c r="L4" s="12">
        <v>1E-4</v>
      </c>
    </row>
    <row r="5" spans="1:12">
      <c r="A5">
        <v>0.6</v>
      </c>
      <c r="B5">
        <v>1</v>
      </c>
      <c r="C5" s="5">
        <v>2</v>
      </c>
      <c r="D5" s="4">
        <v>0.03</v>
      </c>
      <c r="E5">
        <v>1.34</v>
      </c>
      <c r="F5" s="6">
        <v>0.56999999999999995</v>
      </c>
      <c r="G5" s="7" t="s">
        <v>15</v>
      </c>
      <c r="H5" s="8">
        <v>121.41424177138624</v>
      </c>
      <c r="I5" s="9">
        <v>570</v>
      </c>
      <c r="J5" s="10">
        <v>20</v>
      </c>
      <c r="K5" s="11">
        <v>2000</v>
      </c>
      <c r="L5" s="12">
        <v>5.0000000000000002E-5</v>
      </c>
    </row>
    <row r="6" spans="1:12">
      <c r="A6">
        <v>0.6</v>
      </c>
      <c r="B6">
        <v>1</v>
      </c>
      <c r="C6" s="5">
        <v>2</v>
      </c>
      <c r="D6" s="4">
        <v>0.03</v>
      </c>
      <c r="E6">
        <v>1.35</v>
      </c>
      <c r="F6" s="6">
        <v>0.59</v>
      </c>
      <c r="G6" s="7" t="s">
        <v>16</v>
      </c>
      <c r="H6" s="8">
        <v>170.10031686508313</v>
      </c>
      <c r="I6" s="9">
        <v>590</v>
      </c>
      <c r="J6" s="10">
        <v>10</v>
      </c>
      <c r="K6" s="11">
        <v>1000</v>
      </c>
      <c r="L6" s="12">
        <v>1E-4</v>
      </c>
    </row>
    <row r="7" spans="1:12">
      <c r="A7">
        <v>0.6</v>
      </c>
      <c r="B7">
        <v>1</v>
      </c>
      <c r="C7" s="5">
        <v>2</v>
      </c>
      <c r="D7" s="4">
        <v>0.03</v>
      </c>
      <c r="E7">
        <v>1.36</v>
      </c>
      <c r="F7" s="6">
        <v>0.6</v>
      </c>
      <c r="G7" s="7" t="s">
        <v>17</v>
      </c>
      <c r="H7" s="8">
        <v>215.97317713073821</v>
      </c>
      <c r="I7" s="9">
        <v>600</v>
      </c>
      <c r="J7" s="10">
        <v>30</v>
      </c>
      <c r="K7" s="11">
        <v>3000</v>
      </c>
      <c r="L7" s="12">
        <v>3.3333333333333335E-5</v>
      </c>
    </row>
    <row r="8" spans="1:12">
      <c r="A8">
        <v>0.6</v>
      </c>
      <c r="B8">
        <v>1</v>
      </c>
      <c r="C8" s="5">
        <v>2</v>
      </c>
      <c r="D8" s="4">
        <v>0.03</v>
      </c>
      <c r="E8">
        <v>1.37</v>
      </c>
      <c r="F8" s="6">
        <v>0.63</v>
      </c>
      <c r="G8" s="7" t="s">
        <v>18</v>
      </c>
      <c r="H8" s="8">
        <v>344.99339767922766</v>
      </c>
      <c r="I8" s="9">
        <v>630</v>
      </c>
      <c r="J8" s="10">
        <v>30</v>
      </c>
      <c r="K8" s="11">
        <v>3000</v>
      </c>
      <c r="L8" s="12">
        <v>3.3333333333333335E-5</v>
      </c>
    </row>
    <row r="9" spans="1:12">
      <c r="A9">
        <v>0.6</v>
      </c>
      <c r="B9">
        <v>1</v>
      </c>
      <c r="C9" s="5">
        <v>2</v>
      </c>
      <c r="D9" s="4">
        <v>0.03</v>
      </c>
      <c r="E9">
        <v>1.38</v>
      </c>
      <c r="F9" s="6">
        <v>0.66</v>
      </c>
      <c r="G9" s="7" t="s">
        <v>19</v>
      </c>
      <c r="H9" s="8">
        <v>378.8117007930025</v>
      </c>
      <c r="I9" s="9">
        <v>660</v>
      </c>
      <c r="J9" s="10">
        <v>50</v>
      </c>
      <c r="K9" s="11">
        <v>5000</v>
      </c>
      <c r="L9" s="12">
        <v>2.0000000000000002E-5</v>
      </c>
    </row>
    <row r="10" spans="1:12">
      <c r="A10">
        <v>0.6</v>
      </c>
      <c r="B10">
        <v>1</v>
      </c>
      <c r="C10" s="5">
        <v>2</v>
      </c>
      <c r="D10" s="4">
        <v>0.03</v>
      </c>
      <c r="E10">
        <v>1.39</v>
      </c>
      <c r="F10" s="6">
        <v>0.71</v>
      </c>
      <c r="G10" s="7" t="s">
        <v>20</v>
      </c>
      <c r="H10" s="8">
        <v>339.12281314488234</v>
      </c>
      <c r="I10" s="9">
        <v>710</v>
      </c>
      <c r="J10" s="10">
        <v>60</v>
      </c>
      <c r="K10" s="11">
        <v>6000</v>
      </c>
      <c r="L10" s="12">
        <v>1.6666666666666667E-5</v>
      </c>
    </row>
    <row r="11" spans="1:12">
      <c r="A11">
        <v>0.6</v>
      </c>
      <c r="B11">
        <v>1</v>
      </c>
      <c r="C11" s="5">
        <v>2</v>
      </c>
      <c r="D11" s="4">
        <v>0.03</v>
      </c>
      <c r="E11">
        <v>1.4</v>
      </c>
      <c r="F11" s="6">
        <v>0.77</v>
      </c>
      <c r="G11" s="7" t="s">
        <v>21</v>
      </c>
      <c r="H11" s="8">
        <v>269.25313385017836</v>
      </c>
      <c r="I11" s="9">
        <v>770</v>
      </c>
      <c r="J11" s="10">
        <v>380</v>
      </c>
      <c r="K11" s="13">
        <v>38000</v>
      </c>
      <c r="L11" s="12">
        <v>2.6315789473684211E-6</v>
      </c>
    </row>
    <row r="12" spans="1:12">
      <c r="A12">
        <v>0.6</v>
      </c>
      <c r="B12">
        <v>1</v>
      </c>
      <c r="C12" s="5">
        <v>2</v>
      </c>
      <c r="D12" s="4">
        <v>0.03</v>
      </c>
      <c r="E12">
        <v>1.41</v>
      </c>
      <c r="F12" s="6">
        <v>1.1499999999999999</v>
      </c>
      <c r="G12" s="7" t="s">
        <v>22</v>
      </c>
      <c r="H12" s="8">
        <v>664.25808730778817</v>
      </c>
      <c r="I12" s="9">
        <v>1150</v>
      </c>
      <c r="J12" s="10">
        <v>640</v>
      </c>
      <c r="K12" s="14">
        <v>64000</v>
      </c>
      <c r="L12" s="12">
        <v>1.5625000000000001E-6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A13" sqref="A13:XFD13"/>
    </sheetView>
  </sheetViews>
  <sheetFormatPr defaultRowHeight="15"/>
  <cols>
    <col min="3" max="3" width="11.85546875" customWidth="1"/>
    <col min="7" max="7" width="42.7109375" customWidth="1"/>
    <col min="8" max="8" width="17.570312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 ht="17.25" customHeight="1">
      <c r="A2" s="5">
        <v>0.6</v>
      </c>
      <c r="B2" s="5">
        <v>1</v>
      </c>
      <c r="C2" s="5">
        <v>2</v>
      </c>
      <c r="D2" s="5">
        <v>0.04</v>
      </c>
      <c r="E2" s="5">
        <v>1.31</v>
      </c>
      <c r="F2" s="22">
        <v>0.56999999999999995</v>
      </c>
      <c r="G2" s="23" t="s">
        <v>24</v>
      </c>
      <c r="H2" s="8">
        <v>50.386646281047256</v>
      </c>
      <c r="I2" s="9">
        <v>570</v>
      </c>
      <c r="J2" s="10">
        <v>10</v>
      </c>
      <c r="K2" s="11">
        <v>1000</v>
      </c>
      <c r="L2" s="12">
        <v>1E-4</v>
      </c>
    </row>
    <row r="3" spans="1:12" ht="18.75" customHeight="1">
      <c r="A3" s="5">
        <v>0.6</v>
      </c>
      <c r="B3" s="5">
        <v>1</v>
      </c>
      <c r="C3" s="5">
        <v>2</v>
      </c>
      <c r="D3" s="5">
        <v>0.04</v>
      </c>
      <c r="E3" s="5">
        <v>1.32</v>
      </c>
      <c r="F3" s="22">
        <v>0.57999999999999996</v>
      </c>
      <c r="G3" s="23" t="s">
        <v>25</v>
      </c>
      <c r="H3" s="8">
        <v>61.630882265472913</v>
      </c>
      <c r="I3" s="9">
        <v>580</v>
      </c>
      <c r="J3" s="10">
        <v>10</v>
      </c>
      <c r="K3" s="11">
        <v>1000</v>
      </c>
      <c r="L3" s="12">
        <v>1E-4</v>
      </c>
    </row>
    <row r="4" spans="1:12" ht="17.25" customHeight="1">
      <c r="A4" s="5">
        <v>0.6</v>
      </c>
      <c r="B4" s="5">
        <v>1</v>
      </c>
      <c r="C4" s="5">
        <v>2</v>
      </c>
      <c r="D4" s="5">
        <v>0.04</v>
      </c>
      <c r="E4" s="5">
        <v>1.33</v>
      </c>
      <c r="F4" s="22">
        <v>0.59</v>
      </c>
      <c r="G4" s="24" t="s">
        <v>26</v>
      </c>
      <c r="H4" s="8">
        <v>75.43075449756715</v>
      </c>
      <c r="I4" s="9">
        <v>590</v>
      </c>
      <c r="J4" s="10">
        <v>20</v>
      </c>
      <c r="K4" s="11">
        <v>2000</v>
      </c>
      <c r="L4" s="12">
        <v>5.0000000000000002E-5</v>
      </c>
    </row>
    <row r="5" spans="1:12">
      <c r="A5" s="5">
        <v>0.6</v>
      </c>
      <c r="B5" s="5">
        <v>1</v>
      </c>
      <c r="C5" s="5">
        <v>2</v>
      </c>
      <c r="D5" s="5">
        <v>0.04</v>
      </c>
      <c r="E5" s="5">
        <v>1.34</v>
      </c>
      <c r="F5" s="22">
        <v>0.61</v>
      </c>
      <c r="G5" s="25" t="s">
        <v>27</v>
      </c>
      <c r="H5" s="8">
        <v>91.833300858715546</v>
      </c>
      <c r="I5" s="9">
        <v>610</v>
      </c>
      <c r="J5" s="10">
        <v>10</v>
      </c>
      <c r="K5" s="11">
        <v>1000</v>
      </c>
      <c r="L5" s="12">
        <v>1E-4</v>
      </c>
    </row>
    <row r="6" spans="1:12">
      <c r="A6" s="5">
        <v>0.6</v>
      </c>
      <c r="B6" s="5">
        <v>1</v>
      </c>
      <c r="C6" s="5">
        <v>2</v>
      </c>
      <c r="D6" s="5">
        <v>0.04</v>
      </c>
      <c r="E6" s="5">
        <v>1.35</v>
      </c>
      <c r="F6" s="22">
        <v>0.62</v>
      </c>
      <c r="G6" s="25" t="s">
        <v>28</v>
      </c>
      <c r="H6" s="8">
        <v>115.21563139653477</v>
      </c>
      <c r="I6" s="9">
        <v>620</v>
      </c>
      <c r="J6" s="10">
        <v>30</v>
      </c>
      <c r="K6" s="11">
        <v>3000</v>
      </c>
      <c r="L6" s="12">
        <v>3.3333333333333335E-5</v>
      </c>
    </row>
    <row r="7" spans="1:12">
      <c r="A7" s="5">
        <v>0.6</v>
      </c>
      <c r="B7" s="5">
        <v>1</v>
      </c>
      <c r="C7" s="5">
        <v>2</v>
      </c>
      <c r="D7" s="5">
        <v>0.04</v>
      </c>
      <c r="E7" s="5">
        <v>1.36</v>
      </c>
      <c r="F7" s="22">
        <v>0.65</v>
      </c>
      <c r="G7" s="25" t="s">
        <v>29</v>
      </c>
      <c r="H7" s="8">
        <v>148.47521412039734</v>
      </c>
      <c r="I7" s="9">
        <v>650</v>
      </c>
      <c r="J7" s="10">
        <v>20</v>
      </c>
      <c r="K7" s="11">
        <v>2000</v>
      </c>
      <c r="L7" s="12">
        <v>5.0000000000000002E-5</v>
      </c>
    </row>
    <row r="8" spans="1:12">
      <c r="A8" s="5">
        <v>0.6</v>
      </c>
      <c r="B8" s="5">
        <v>1</v>
      </c>
      <c r="C8" s="5">
        <v>2</v>
      </c>
      <c r="D8" s="5">
        <v>0.04</v>
      </c>
      <c r="E8" s="5">
        <v>1.37</v>
      </c>
      <c r="F8" s="22">
        <v>0.67</v>
      </c>
      <c r="G8" s="25" t="s">
        <v>30</v>
      </c>
      <c r="H8" s="8">
        <v>194.37999170931246</v>
      </c>
      <c r="I8" s="9">
        <v>670</v>
      </c>
      <c r="J8" s="10">
        <v>40</v>
      </c>
      <c r="K8" s="11">
        <v>4000</v>
      </c>
      <c r="L8" s="12">
        <v>2.5000000000000001E-5</v>
      </c>
    </row>
    <row r="9" spans="1:12" ht="17.25" customHeight="1">
      <c r="A9" s="26">
        <v>0.6</v>
      </c>
      <c r="B9" s="26">
        <v>1</v>
      </c>
      <c r="C9" s="5">
        <v>2</v>
      </c>
      <c r="D9" s="26">
        <v>0.04</v>
      </c>
      <c r="E9" s="26">
        <v>1.38</v>
      </c>
      <c r="F9" s="27">
        <v>0.71</v>
      </c>
      <c r="G9" s="24" t="s">
        <v>31</v>
      </c>
      <c r="H9" s="28">
        <v>303.57546860985508</v>
      </c>
      <c r="I9" s="9">
        <v>710</v>
      </c>
      <c r="J9" s="10">
        <v>60</v>
      </c>
      <c r="K9" s="11">
        <v>6000</v>
      </c>
      <c r="L9" s="12">
        <v>1.6666666666666667E-5</v>
      </c>
    </row>
    <row r="10" spans="1:12" ht="14.25" customHeight="1">
      <c r="A10" s="26">
        <v>0.6</v>
      </c>
      <c r="B10" s="26">
        <v>1</v>
      </c>
      <c r="C10" s="5">
        <v>2</v>
      </c>
      <c r="D10" s="26">
        <v>0.04</v>
      </c>
      <c r="E10" s="26">
        <v>1.39</v>
      </c>
      <c r="F10" s="27">
        <v>0.77</v>
      </c>
      <c r="G10" s="24" t="s">
        <v>32</v>
      </c>
      <c r="H10" s="28">
        <v>372.63455839330339</v>
      </c>
      <c r="I10" s="9">
        <v>770</v>
      </c>
      <c r="J10" s="10">
        <v>100</v>
      </c>
      <c r="K10" s="11">
        <v>10000</v>
      </c>
      <c r="L10" s="12">
        <v>1.0000000000000001E-5</v>
      </c>
    </row>
    <row r="11" spans="1:12" ht="15" customHeight="1">
      <c r="A11" s="26">
        <v>0.6</v>
      </c>
      <c r="B11" s="26">
        <v>1</v>
      </c>
      <c r="C11" s="5">
        <v>2</v>
      </c>
      <c r="D11" s="26">
        <v>0.04</v>
      </c>
      <c r="E11" s="26">
        <v>1.4</v>
      </c>
      <c r="F11" s="27">
        <v>0.87</v>
      </c>
      <c r="G11" s="24" t="s">
        <v>33</v>
      </c>
      <c r="H11" s="28">
        <v>404.65554133838026</v>
      </c>
      <c r="I11" s="9">
        <v>870</v>
      </c>
      <c r="J11" s="10">
        <v>870</v>
      </c>
      <c r="K11" s="13">
        <v>87000</v>
      </c>
      <c r="L11" s="12">
        <v>1.1494252873563219E-6</v>
      </c>
    </row>
    <row r="12" spans="1:12" ht="15" customHeight="1">
      <c r="A12" s="26">
        <v>0.6</v>
      </c>
      <c r="B12" s="26">
        <v>1</v>
      </c>
      <c r="C12" s="5">
        <v>2</v>
      </c>
      <c r="D12" s="26">
        <v>0.04</v>
      </c>
      <c r="E12" s="26">
        <v>1.41</v>
      </c>
      <c r="F12" s="27">
        <v>1.74</v>
      </c>
      <c r="G12" s="24" t="s">
        <v>34</v>
      </c>
      <c r="H12" s="28">
        <v>511.8369188141308</v>
      </c>
      <c r="I12" s="9">
        <v>1740</v>
      </c>
      <c r="J12" s="10"/>
      <c r="K12" s="11"/>
      <c r="L12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J18" sqref="J18"/>
    </sheetView>
  </sheetViews>
  <sheetFormatPr defaultRowHeight="15"/>
  <cols>
    <col min="3" max="3" width="11" customWidth="1"/>
    <col min="6" max="6" width="10.42578125" customWidth="1"/>
    <col min="7" max="7" width="35.42578125" customWidth="1"/>
    <col min="8" max="8" width="14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>
        <v>0.6</v>
      </c>
      <c r="B2">
        <v>1</v>
      </c>
      <c r="C2" s="5">
        <v>2</v>
      </c>
      <c r="D2">
        <v>0.05</v>
      </c>
      <c r="E2">
        <v>1.31</v>
      </c>
      <c r="F2" s="6">
        <v>0.57999999999999996</v>
      </c>
      <c r="G2" s="7" t="s">
        <v>35</v>
      </c>
      <c r="H2" s="4">
        <f t="shared" ref="H2:H12" si="0">-8.686*2*3.1416*IMAGINARY(G2)*10000*1000/I2</f>
        <v>29.812057271395627</v>
      </c>
      <c r="I2">
        <f t="shared" ref="I2:I12" si="1">F2*1000</f>
        <v>580</v>
      </c>
      <c r="J2">
        <f t="shared" ref="J2:J11" si="2">I3-I2</f>
        <v>10</v>
      </c>
      <c r="K2">
        <f t="shared" ref="K2:K11" si="3">J2/0.01</f>
        <v>1000</v>
      </c>
      <c r="L2">
        <f t="shared" ref="L2:L11" si="4">0.1/K2</f>
        <v>1E-4</v>
      </c>
    </row>
    <row r="3" spans="1:12">
      <c r="A3">
        <v>0.6</v>
      </c>
      <c r="B3">
        <v>1</v>
      </c>
      <c r="C3" s="5">
        <v>2</v>
      </c>
      <c r="D3">
        <v>0.05</v>
      </c>
      <c r="E3">
        <v>1.32</v>
      </c>
      <c r="F3" s="6">
        <v>0.59</v>
      </c>
      <c r="G3" s="7" t="s">
        <v>36</v>
      </c>
      <c r="H3" s="4">
        <f t="shared" si="0"/>
        <v>34.600627978345265</v>
      </c>
      <c r="I3">
        <f t="shared" si="1"/>
        <v>590</v>
      </c>
      <c r="J3">
        <f t="shared" si="2"/>
        <v>20</v>
      </c>
      <c r="K3">
        <f t="shared" si="3"/>
        <v>2000</v>
      </c>
      <c r="L3">
        <f t="shared" si="4"/>
        <v>5.0000000000000002E-5</v>
      </c>
    </row>
    <row r="4" spans="1:12">
      <c r="A4">
        <v>0.6</v>
      </c>
      <c r="B4">
        <v>1</v>
      </c>
      <c r="C4" s="5">
        <v>2</v>
      </c>
      <c r="D4">
        <v>0.05</v>
      </c>
      <c r="E4">
        <v>1.33</v>
      </c>
      <c r="F4" s="6">
        <v>0.61</v>
      </c>
      <c r="G4" s="7" t="s">
        <v>37</v>
      </c>
      <c r="H4" s="4">
        <f t="shared" si="0"/>
        <v>43.161219284663723</v>
      </c>
      <c r="I4">
        <f t="shared" si="1"/>
        <v>610</v>
      </c>
      <c r="J4">
        <f t="shared" si="2"/>
        <v>10</v>
      </c>
      <c r="K4">
        <f t="shared" si="3"/>
        <v>1000</v>
      </c>
      <c r="L4">
        <f t="shared" si="4"/>
        <v>1E-4</v>
      </c>
    </row>
    <row r="5" spans="1:12">
      <c r="A5">
        <v>0.6</v>
      </c>
      <c r="B5">
        <v>1</v>
      </c>
      <c r="C5" s="5">
        <v>2</v>
      </c>
      <c r="D5">
        <v>0.05</v>
      </c>
      <c r="E5">
        <v>1.34</v>
      </c>
      <c r="F5" s="6">
        <v>0.62</v>
      </c>
      <c r="G5" s="7" t="s">
        <v>38</v>
      </c>
      <c r="H5" s="4">
        <f t="shared" si="0"/>
        <v>51.537360165261397</v>
      </c>
      <c r="I5">
        <f t="shared" si="1"/>
        <v>620</v>
      </c>
      <c r="J5">
        <f t="shared" si="2"/>
        <v>20</v>
      </c>
      <c r="K5">
        <f t="shared" si="3"/>
        <v>2000</v>
      </c>
      <c r="L5">
        <f t="shared" si="4"/>
        <v>5.0000000000000002E-5</v>
      </c>
    </row>
    <row r="6" spans="1:12">
      <c r="A6">
        <v>0.6</v>
      </c>
      <c r="B6">
        <v>1</v>
      </c>
      <c r="C6" s="5">
        <v>2</v>
      </c>
      <c r="D6">
        <v>0.05</v>
      </c>
      <c r="E6">
        <v>1.35</v>
      </c>
      <c r="F6" s="6">
        <v>0.64</v>
      </c>
      <c r="G6" s="7" t="s">
        <v>39</v>
      </c>
      <c r="H6" s="4">
        <f t="shared" si="0"/>
        <v>63.917893421389536</v>
      </c>
      <c r="I6">
        <f t="shared" si="1"/>
        <v>640</v>
      </c>
      <c r="J6">
        <f t="shared" si="2"/>
        <v>30</v>
      </c>
      <c r="K6">
        <f t="shared" si="3"/>
        <v>3000</v>
      </c>
      <c r="L6">
        <f t="shared" si="4"/>
        <v>3.3333333333333335E-5</v>
      </c>
    </row>
    <row r="7" spans="1:12">
      <c r="A7">
        <v>0.6</v>
      </c>
      <c r="B7">
        <v>1</v>
      </c>
      <c r="C7" s="5">
        <v>2</v>
      </c>
      <c r="D7">
        <v>0.05</v>
      </c>
      <c r="E7">
        <v>1.36</v>
      </c>
      <c r="F7" s="6">
        <v>0.67</v>
      </c>
      <c r="G7" s="7" t="s">
        <v>40</v>
      </c>
      <c r="H7" s="4">
        <f t="shared" si="0"/>
        <v>76.518376555475896</v>
      </c>
      <c r="I7">
        <f t="shared" si="1"/>
        <v>670</v>
      </c>
      <c r="J7">
        <f t="shared" si="2"/>
        <v>30</v>
      </c>
      <c r="K7">
        <f t="shared" si="3"/>
        <v>3000</v>
      </c>
      <c r="L7">
        <f t="shared" si="4"/>
        <v>3.3333333333333335E-5</v>
      </c>
    </row>
    <row r="8" spans="1:12">
      <c r="A8">
        <v>0.6</v>
      </c>
      <c r="B8">
        <v>1</v>
      </c>
      <c r="C8" s="5">
        <v>2</v>
      </c>
      <c r="D8">
        <v>0.05</v>
      </c>
      <c r="E8">
        <v>1.37</v>
      </c>
      <c r="F8" s="6">
        <v>0.7</v>
      </c>
      <c r="G8" s="7" t="s">
        <v>41</v>
      </c>
      <c r="H8" s="4">
        <f t="shared" si="0"/>
        <v>96.827380044183812</v>
      </c>
      <c r="I8">
        <f t="shared" si="1"/>
        <v>700</v>
      </c>
      <c r="J8">
        <f t="shared" si="2"/>
        <v>40</v>
      </c>
      <c r="K8">
        <f t="shared" si="3"/>
        <v>4000</v>
      </c>
      <c r="L8">
        <f t="shared" si="4"/>
        <v>2.5000000000000001E-5</v>
      </c>
    </row>
    <row r="9" spans="1:12">
      <c r="A9">
        <v>0.6</v>
      </c>
      <c r="B9">
        <v>1</v>
      </c>
      <c r="C9" s="5">
        <v>2</v>
      </c>
      <c r="D9">
        <v>0.05</v>
      </c>
      <c r="E9">
        <v>1.38</v>
      </c>
      <c r="F9" s="6">
        <v>0.74</v>
      </c>
      <c r="G9" s="7" t="s">
        <v>42</v>
      </c>
      <c r="H9" s="4">
        <f t="shared" si="0"/>
        <v>124.79659208618482</v>
      </c>
      <c r="I9">
        <f t="shared" si="1"/>
        <v>740</v>
      </c>
      <c r="J9">
        <f t="shared" si="2"/>
        <v>60</v>
      </c>
      <c r="K9">
        <f t="shared" si="3"/>
        <v>6000</v>
      </c>
      <c r="L9">
        <f t="shared" si="4"/>
        <v>1.6666666666666667E-5</v>
      </c>
    </row>
    <row r="10" spans="1:12">
      <c r="A10">
        <v>0.6</v>
      </c>
      <c r="B10">
        <v>1</v>
      </c>
      <c r="C10" s="5">
        <v>2</v>
      </c>
      <c r="D10">
        <v>0.05</v>
      </c>
      <c r="E10">
        <v>1.39</v>
      </c>
      <c r="F10" s="6">
        <v>0.8</v>
      </c>
      <c r="G10" s="7" t="s">
        <v>43</v>
      </c>
      <c r="H10" s="4">
        <f t="shared" si="0"/>
        <v>157.06735351528923</v>
      </c>
      <c r="I10">
        <f t="shared" si="1"/>
        <v>800</v>
      </c>
      <c r="J10">
        <f t="shared" si="2"/>
        <v>120</v>
      </c>
      <c r="K10">
        <f t="shared" si="3"/>
        <v>12000</v>
      </c>
      <c r="L10">
        <f t="shared" si="4"/>
        <v>8.3333333333333337E-6</v>
      </c>
    </row>
    <row r="11" spans="1:12">
      <c r="A11">
        <v>0.6</v>
      </c>
      <c r="B11">
        <v>1</v>
      </c>
      <c r="C11" s="5">
        <v>2</v>
      </c>
      <c r="D11">
        <v>0.05</v>
      </c>
      <c r="E11">
        <v>1.4</v>
      </c>
      <c r="F11" s="6">
        <v>0.92</v>
      </c>
      <c r="G11" s="7" t="s">
        <v>44</v>
      </c>
      <c r="H11" s="4">
        <f t="shared" si="0"/>
        <v>158.7424161646538</v>
      </c>
      <c r="I11">
        <f t="shared" si="1"/>
        <v>920</v>
      </c>
      <c r="J11">
        <f t="shared" si="2"/>
        <v>400</v>
      </c>
      <c r="K11" s="33">
        <f t="shared" si="3"/>
        <v>40000</v>
      </c>
      <c r="L11">
        <f t="shared" si="4"/>
        <v>2.5000000000000002E-6</v>
      </c>
    </row>
    <row r="12" spans="1:12">
      <c r="A12">
        <v>0.6</v>
      </c>
      <c r="B12">
        <v>1</v>
      </c>
      <c r="C12" s="5">
        <v>2</v>
      </c>
      <c r="D12">
        <v>0.05</v>
      </c>
      <c r="E12">
        <v>1.41</v>
      </c>
      <c r="F12" s="6">
        <v>1.32</v>
      </c>
      <c r="G12" s="7" t="s">
        <v>45</v>
      </c>
      <c r="H12" s="4">
        <f t="shared" si="0"/>
        <v>109.2002516583393</v>
      </c>
      <c r="I12">
        <f t="shared" si="1"/>
        <v>1320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G22" sqref="G22"/>
    </sheetView>
  </sheetViews>
  <sheetFormatPr defaultRowHeight="15"/>
  <cols>
    <col min="3" max="3" width="11.140625" customWidth="1"/>
    <col min="7" max="7" width="39.140625" customWidth="1"/>
    <col min="8" max="8" width="14.710937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 s="4">
        <v>0.6</v>
      </c>
      <c r="B2" s="4">
        <v>1</v>
      </c>
      <c r="C2" s="5">
        <v>2</v>
      </c>
      <c r="D2" s="4">
        <v>0.06</v>
      </c>
      <c r="E2" s="4">
        <v>1.31</v>
      </c>
      <c r="F2" s="36">
        <v>0.59</v>
      </c>
      <c r="G2" s="37" t="s">
        <v>46</v>
      </c>
      <c r="H2" s="4">
        <f>-8.686*2*3.1416*IMAGINARY(G2)*10000*1000/I2</f>
        <v>17.478406147723632</v>
      </c>
      <c r="I2">
        <f>F2*1000</f>
        <v>590</v>
      </c>
      <c r="J2">
        <f>I3-I2</f>
        <v>10</v>
      </c>
      <c r="K2">
        <f>J2/0.01</f>
        <v>1000</v>
      </c>
      <c r="L2">
        <f>0.1/K2</f>
        <v>1E-4</v>
      </c>
    </row>
    <row r="3" spans="1:12">
      <c r="A3">
        <v>0.6</v>
      </c>
      <c r="B3">
        <v>1</v>
      </c>
      <c r="C3" s="5">
        <v>2</v>
      </c>
      <c r="D3" s="4">
        <v>0.06</v>
      </c>
      <c r="E3">
        <v>1.32</v>
      </c>
      <c r="F3" s="6">
        <v>0.6</v>
      </c>
      <c r="G3" s="7" t="s">
        <v>47</v>
      </c>
      <c r="H3" s="4">
        <f t="shared" ref="H3:H12" si="0">-8.686*2*3.1416*IMAGINARY(G3)*10000*1000/I3</f>
        <v>20.176701952130383</v>
      </c>
      <c r="I3">
        <f t="shared" ref="I3:I12" si="1">F3*1000</f>
        <v>600</v>
      </c>
      <c r="J3">
        <f t="shared" ref="J3:J9" si="2">I4-I3</f>
        <v>10</v>
      </c>
      <c r="K3">
        <f t="shared" ref="K3:K9" si="3">J3/0.01</f>
        <v>1000</v>
      </c>
      <c r="L3">
        <f t="shared" ref="L3:L9" si="4">0.1/K3</f>
        <v>1E-4</v>
      </c>
    </row>
    <row r="4" spans="1:12">
      <c r="A4">
        <v>0.6</v>
      </c>
      <c r="B4">
        <v>1</v>
      </c>
      <c r="C4" s="5">
        <v>2</v>
      </c>
      <c r="D4" s="4">
        <v>0.06</v>
      </c>
      <c r="E4">
        <v>1.33</v>
      </c>
      <c r="F4" s="6">
        <v>0.61</v>
      </c>
      <c r="G4" s="7" t="s">
        <v>48</v>
      </c>
      <c r="H4" s="4">
        <f t="shared" si="0"/>
        <v>22.55561267670323</v>
      </c>
      <c r="I4">
        <f t="shared" si="1"/>
        <v>610</v>
      </c>
      <c r="J4">
        <f t="shared" si="2"/>
        <v>20</v>
      </c>
      <c r="K4">
        <f t="shared" si="3"/>
        <v>2000</v>
      </c>
      <c r="L4">
        <f t="shared" si="4"/>
        <v>5.0000000000000002E-5</v>
      </c>
    </row>
    <row r="5" spans="1:12">
      <c r="A5">
        <v>0.6</v>
      </c>
      <c r="B5">
        <v>1</v>
      </c>
      <c r="C5" s="5">
        <v>2</v>
      </c>
      <c r="D5" s="4">
        <v>0.06</v>
      </c>
      <c r="E5">
        <v>1.34</v>
      </c>
      <c r="F5" s="6">
        <v>0.63</v>
      </c>
      <c r="G5" s="7" t="s">
        <v>49</v>
      </c>
      <c r="H5" s="4">
        <f t="shared" si="0"/>
        <v>28.035504117410476</v>
      </c>
      <c r="I5">
        <f t="shared" si="1"/>
        <v>630</v>
      </c>
      <c r="J5">
        <f t="shared" si="2"/>
        <v>20</v>
      </c>
      <c r="K5">
        <f t="shared" si="3"/>
        <v>2000</v>
      </c>
      <c r="L5">
        <f t="shared" si="4"/>
        <v>5.0000000000000002E-5</v>
      </c>
    </row>
    <row r="6" spans="1:12">
      <c r="A6">
        <v>0.6</v>
      </c>
      <c r="B6">
        <v>1</v>
      </c>
      <c r="C6" s="5">
        <v>2</v>
      </c>
      <c r="D6" s="4">
        <v>0.06</v>
      </c>
      <c r="E6">
        <v>1.35</v>
      </c>
      <c r="F6" s="6">
        <v>0.65</v>
      </c>
      <c r="G6" s="7" t="s">
        <v>50</v>
      </c>
      <c r="H6" s="4">
        <f t="shared" si="0"/>
        <v>33.466292679263837</v>
      </c>
      <c r="I6">
        <f t="shared" si="1"/>
        <v>650</v>
      </c>
      <c r="J6">
        <f t="shared" si="2"/>
        <v>20</v>
      </c>
      <c r="K6">
        <f t="shared" si="3"/>
        <v>2000</v>
      </c>
      <c r="L6">
        <f t="shared" si="4"/>
        <v>5.0000000000000002E-5</v>
      </c>
    </row>
    <row r="7" spans="1:12">
      <c r="A7">
        <v>0.6</v>
      </c>
      <c r="B7">
        <v>1</v>
      </c>
      <c r="C7" s="5">
        <v>2</v>
      </c>
      <c r="D7" s="4">
        <v>0.06</v>
      </c>
      <c r="E7">
        <v>1.36</v>
      </c>
      <c r="F7" s="6">
        <v>0.67</v>
      </c>
      <c r="G7" s="7" t="s">
        <v>51</v>
      </c>
      <c r="H7" s="4">
        <f t="shared" si="0"/>
        <v>38.441476907291026</v>
      </c>
      <c r="I7">
        <f t="shared" si="1"/>
        <v>670</v>
      </c>
      <c r="J7">
        <f t="shared" si="2"/>
        <v>40</v>
      </c>
      <c r="K7">
        <f t="shared" si="3"/>
        <v>4000</v>
      </c>
      <c r="L7">
        <f t="shared" si="4"/>
        <v>2.5000000000000001E-5</v>
      </c>
    </row>
    <row r="8" spans="1:12">
      <c r="A8">
        <v>0.6</v>
      </c>
      <c r="B8">
        <v>1</v>
      </c>
      <c r="C8" s="5">
        <v>2</v>
      </c>
      <c r="D8" s="4">
        <v>0.06</v>
      </c>
      <c r="E8">
        <v>1.37</v>
      </c>
      <c r="F8" s="6">
        <v>0.71</v>
      </c>
      <c r="G8" s="7" t="s">
        <v>52</v>
      </c>
      <c r="H8" s="4">
        <f t="shared" si="0"/>
        <v>46.426275061443476</v>
      </c>
      <c r="I8">
        <f t="shared" si="1"/>
        <v>710</v>
      </c>
      <c r="J8">
        <f t="shared" si="2"/>
        <v>40</v>
      </c>
      <c r="K8">
        <f t="shared" si="3"/>
        <v>4000</v>
      </c>
      <c r="L8">
        <f t="shared" si="4"/>
        <v>2.5000000000000001E-5</v>
      </c>
    </row>
    <row r="9" spans="1:12">
      <c r="A9">
        <v>0.6</v>
      </c>
      <c r="B9">
        <v>1</v>
      </c>
      <c r="C9" s="5">
        <v>2</v>
      </c>
      <c r="D9" s="4">
        <v>0.06</v>
      </c>
      <c r="E9">
        <v>1.38</v>
      </c>
      <c r="F9" s="6">
        <v>0.75</v>
      </c>
      <c r="G9" s="7" t="s">
        <v>53</v>
      </c>
      <c r="H9" s="4">
        <f t="shared" si="0"/>
        <v>58.561193797002417</v>
      </c>
      <c r="I9">
        <f t="shared" si="1"/>
        <v>750</v>
      </c>
      <c r="J9">
        <f t="shared" si="2"/>
        <v>60</v>
      </c>
      <c r="K9">
        <f t="shared" si="3"/>
        <v>6000</v>
      </c>
      <c r="L9">
        <f t="shared" si="4"/>
        <v>1.6666666666666667E-5</v>
      </c>
    </row>
    <row r="10" spans="1:12">
      <c r="A10">
        <v>0.6</v>
      </c>
      <c r="B10">
        <v>1</v>
      </c>
      <c r="C10" s="5">
        <v>2</v>
      </c>
      <c r="D10" s="4">
        <v>0.06</v>
      </c>
      <c r="E10">
        <v>1.39</v>
      </c>
      <c r="F10" s="6">
        <v>0.81</v>
      </c>
      <c r="G10" s="7" t="s">
        <v>54</v>
      </c>
      <c r="H10" s="4">
        <f t="shared" si="0"/>
        <v>69.748557869290423</v>
      </c>
      <c r="I10">
        <f t="shared" si="1"/>
        <v>810</v>
      </c>
      <c r="J10">
        <f>I11-I10</f>
        <v>130</v>
      </c>
      <c r="K10">
        <f>J10/0.01</f>
        <v>13000</v>
      </c>
      <c r="L10">
        <f>0.1/K10</f>
        <v>7.6923076923076919E-6</v>
      </c>
    </row>
    <row r="11" spans="1:12">
      <c r="A11">
        <v>0.6</v>
      </c>
      <c r="B11">
        <v>1</v>
      </c>
      <c r="C11" s="5">
        <v>2</v>
      </c>
      <c r="D11" s="4">
        <v>0.06</v>
      </c>
      <c r="E11">
        <v>1.4</v>
      </c>
      <c r="F11" s="6">
        <v>0.94</v>
      </c>
      <c r="G11" s="7" t="s">
        <v>55</v>
      </c>
      <c r="H11" s="4">
        <f t="shared" si="0"/>
        <v>70.435099531407431</v>
      </c>
      <c r="I11">
        <f t="shared" si="1"/>
        <v>940</v>
      </c>
      <c r="J11">
        <f>I12-I11</f>
        <v>820</v>
      </c>
      <c r="K11" s="33">
        <f>J11/0.01</f>
        <v>82000</v>
      </c>
      <c r="L11">
        <f>0.1/K11</f>
        <v>1.2195121951219514E-6</v>
      </c>
    </row>
    <row r="12" spans="1:12">
      <c r="A12">
        <v>0.6</v>
      </c>
      <c r="B12">
        <v>1</v>
      </c>
      <c r="C12" s="5">
        <v>2</v>
      </c>
      <c r="D12" s="4">
        <v>0.06</v>
      </c>
      <c r="E12">
        <v>1.41</v>
      </c>
      <c r="F12" s="6">
        <v>1.76</v>
      </c>
      <c r="G12" s="7" t="s">
        <v>56</v>
      </c>
      <c r="H12" s="4">
        <f t="shared" si="0"/>
        <v>358.16231614291803</v>
      </c>
      <c r="I12">
        <f t="shared" si="1"/>
        <v>1760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H20" sqref="H20"/>
    </sheetView>
  </sheetViews>
  <sheetFormatPr defaultRowHeight="15"/>
  <cols>
    <col min="3" max="3" width="10.7109375" customWidth="1"/>
    <col min="7" max="7" width="41" customWidth="1"/>
    <col min="8" max="8" width="13.8554687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 s="4">
        <v>0.6</v>
      </c>
      <c r="B2" s="4">
        <v>1</v>
      </c>
      <c r="C2" s="5">
        <v>2.5</v>
      </c>
      <c r="D2" s="4">
        <v>0.03</v>
      </c>
      <c r="E2" s="4">
        <v>1.31</v>
      </c>
      <c r="F2" s="36">
        <v>0.55000000000000004</v>
      </c>
      <c r="G2" s="7" t="s">
        <v>57</v>
      </c>
      <c r="H2">
        <f>-8.686*2*3.1416*IMAGINARY(G2)*10000*1000/I2</f>
        <v>27.570143002531353</v>
      </c>
      <c r="I2">
        <f>F2*1000</f>
        <v>550</v>
      </c>
      <c r="J2">
        <f>I3-I2</f>
        <v>0</v>
      </c>
      <c r="K2">
        <f t="shared" ref="K2:K12" si="0">J2/0.01</f>
        <v>0</v>
      </c>
      <c r="L2">
        <v>0</v>
      </c>
    </row>
    <row r="3" spans="1:12">
      <c r="A3">
        <v>0.6</v>
      </c>
      <c r="B3">
        <v>1</v>
      </c>
      <c r="C3" s="5">
        <v>2.5</v>
      </c>
      <c r="D3" s="4">
        <v>0.03</v>
      </c>
      <c r="E3">
        <v>1.32</v>
      </c>
      <c r="F3" s="36">
        <v>0.55000000000000004</v>
      </c>
      <c r="G3" s="7" t="s">
        <v>58</v>
      </c>
      <c r="H3">
        <f t="shared" ref="H3:H13" si="1">-8.686*2*3.1416*IMAGINARY(G3)*10000*1000/I3</f>
        <v>34.685830430590983</v>
      </c>
      <c r="I3">
        <f t="shared" ref="I3:I13" si="2">F3*1000</f>
        <v>550</v>
      </c>
      <c r="J3">
        <f t="shared" ref="J3:J11" si="3">I4-I3</f>
        <v>10</v>
      </c>
      <c r="K3">
        <f t="shared" si="0"/>
        <v>1000</v>
      </c>
      <c r="L3">
        <f t="shared" ref="L3:L12" si="4">0.1/K3</f>
        <v>1E-4</v>
      </c>
    </row>
    <row r="4" spans="1:12">
      <c r="A4">
        <v>0.6</v>
      </c>
      <c r="B4">
        <v>1</v>
      </c>
      <c r="C4" s="5">
        <v>2.5</v>
      </c>
      <c r="D4" s="4">
        <v>0.03</v>
      </c>
      <c r="E4">
        <v>1.33</v>
      </c>
      <c r="F4" s="36">
        <v>0.56000000000000005</v>
      </c>
      <c r="G4" s="7" t="s">
        <v>59</v>
      </c>
      <c r="H4">
        <f t="shared" si="1"/>
        <v>45.117309970226053</v>
      </c>
      <c r="I4">
        <f t="shared" si="2"/>
        <v>560</v>
      </c>
      <c r="J4">
        <f t="shared" si="3"/>
        <v>10</v>
      </c>
      <c r="K4">
        <f t="shared" si="0"/>
        <v>1000</v>
      </c>
      <c r="L4">
        <f t="shared" si="4"/>
        <v>1E-4</v>
      </c>
    </row>
    <row r="5" spans="1:12">
      <c r="A5">
        <v>0.6</v>
      </c>
      <c r="B5">
        <v>1</v>
      </c>
      <c r="C5" s="5">
        <v>2.5</v>
      </c>
      <c r="D5" s="4">
        <v>0.03</v>
      </c>
      <c r="E5">
        <v>1.34</v>
      </c>
      <c r="F5" s="36">
        <v>0.56999999999999995</v>
      </c>
      <c r="G5" s="7" t="s">
        <v>60</v>
      </c>
      <c r="H5">
        <f t="shared" si="1"/>
        <v>58.56170605178616</v>
      </c>
      <c r="I5">
        <f t="shared" si="2"/>
        <v>570</v>
      </c>
      <c r="J5">
        <f t="shared" si="3"/>
        <v>20</v>
      </c>
      <c r="K5">
        <f t="shared" si="0"/>
        <v>2000</v>
      </c>
      <c r="L5">
        <f t="shared" si="4"/>
        <v>5.0000000000000002E-5</v>
      </c>
    </row>
    <row r="6" spans="1:12">
      <c r="A6">
        <v>0.6</v>
      </c>
      <c r="B6">
        <v>1</v>
      </c>
      <c r="C6" s="5">
        <v>2.5</v>
      </c>
      <c r="D6" s="4">
        <v>0.03</v>
      </c>
      <c r="E6">
        <v>1.35</v>
      </c>
      <c r="F6" s="36">
        <v>0.59</v>
      </c>
      <c r="G6" s="7" t="s">
        <v>61</v>
      </c>
      <c r="H6">
        <f t="shared" si="1"/>
        <v>75.718048307717396</v>
      </c>
      <c r="I6">
        <f t="shared" si="2"/>
        <v>590</v>
      </c>
      <c r="J6">
        <f t="shared" si="3"/>
        <v>10</v>
      </c>
      <c r="K6">
        <f t="shared" si="0"/>
        <v>1000</v>
      </c>
      <c r="L6">
        <f t="shared" si="4"/>
        <v>1E-4</v>
      </c>
    </row>
    <row r="7" spans="1:12">
      <c r="A7">
        <v>0.6</v>
      </c>
      <c r="B7">
        <v>1</v>
      </c>
      <c r="C7" s="5">
        <v>2.5</v>
      </c>
      <c r="D7" s="4">
        <v>0.03</v>
      </c>
      <c r="E7">
        <v>1.36</v>
      </c>
      <c r="F7" s="36">
        <v>0.6</v>
      </c>
      <c r="G7" s="7" t="s">
        <v>62</v>
      </c>
      <c r="H7">
        <f t="shared" si="1"/>
        <v>108.62230793906818</v>
      </c>
      <c r="I7">
        <f t="shared" si="2"/>
        <v>600</v>
      </c>
      <c r="J7">
        <f t="shared" si="3"/>
        <v>20</v>
      </c>
      <c r="K7">
        <f t="shared" si="0"/>
        <v>2000</v>
      </c>
      <c r="L7">
        <f t="shared" si="4"/>
        <v>5.0000000000000002E-5</v>
      </c>
    </row>
    <row r="8" spans="1:12">
      <c r="A8">
        <v>0.6</v>
      </c>
      <c r="B8">
        <v>1</v>
      </c>
      <c r="C8" s="5">
        <v>2.5</v>
      </c>
      <c r="D8" s="4">
        <v>0.03</v>
      </c>
      <c r="E8">
        <v>1.37</v>
      </c>
      <c r="F8" s="36">
        <v>0.62</v>
      </c>
      <c r="G8" s="7" t="s">
        <v>63</v>
      </c>
      <c r="H8">
        <f t="shared" si="1"/>
        <v>135.7257644794893</v>
      </c>
      <c r="I8">
        <f t="shared" si="2"/>
        <v>620</v>
      </c>
      <c r="J8">
        <f t="shared" si="3"/>
        <v>30</v>
      </c>
      <c r="K8">
        <f t="shared" si="0"/>
        <v>3000</v>
      </c>
      <c r="L8">
        <f t="shared" si="4"/>
        <v>3.3333333333333335E-5</v>
      </c>
    </row>
    <row r="9" spans="1:12">
      <c r="A9">
        <v>0.6</v>
      </c>
      <c r="B9">
        <v>1</v>
      </c>
      <c r="C9" s="5">
        <v>2.5</v>
      </c>
      <c r="D9" s="4">
        <v>0.03</v>
      </c>
      <c r="E9">
        <v>1.38</v>
      </c>
      <c r="F9" s="36">
        <v>0.65</v>
      </c>
      <c r="G9" s="7" t="s">
        <v>64</v>
      </c>
      <c r="H9">
        <f t="shared" si="1"/>
        <v>251.06495501379953</v>
      </c>
      <c r="I9">
        <f t="shared" si="2"/>
        <v>650</v>
      </c>
      <c r="J9">
        <f t="shared" si="3"/>
        <v>40</v>
      </c>
      <c r="K9">
        <f t="shared" si="0"/>
        <v>4000</v>
      </c>
      <c r="L9">
        <f t="shared" si="4"/>
        <v>2.5000000000000001E-5</v>
      </c>
    </row>
    <row r="10" spans="1:12">
      <c r="A10">
        <v>0.6</v>
      </c>
      <c r="B10">
        <v>1</v>
      </c>
      <c r="C10" s="5">
        <v>2.5</v>
      </c>
      <c r="D10" s="4">
        <v>0.03</v>
      </c>
      <c r="E10">
        <v>1.39</v>
      </c>
      <c r="F10" s="36">
        <v>0.69</v>
      </c>
      <c r="G10" s="7" t="s">
        <v>65</v>
      </c>
      <c r="H10">
        <f t="shared" si="1"/>
        <v>273.9550388505761</v>
      </c>
      <c r="I10">
        <f t="shared" si="2"/>
        <v>690</v>
      </c>
      <c r="J10">
        <f t="shared" si="3"/>
        <v>60</v>
      </c>
      <c r="K10">
        <f t="shared" si="0"/>
        <v>6000</v>
      </c>
      <c r="L10">
        <f t="shared" si="4"/>
        <v>1.6666666666666667E-5</v>
      </c>
    </row>
    <row r="11" spans="1:12">
      <c r="A11">
        <v>0.6</v>
      </c>
      <c r="B11">
        <v>1</v>
      </c>
      <c r="C11" s="5">
        <v>2.5</v>
      </c>
      <c r="D11" s="4">
        <v>0.03</v>
      </c>
      <c r="E11">
        <v>1.4</v>
      </c>
      <c r="F11" s="36">
        <v>0.75</v>
      </c>
      <c r="G11" s="7" t="s">
        <v>66</v>
      </c>
      <c r="H11">
        <f t="shared" si="1"/>
        <v>200.14572732951257</v>
      </c>
      <c r="I11">
        <f t="shared" si="2"/>
        <v>750</v>
      </c>
      <c r="J11">
        <f t="shared" si="3"/>
        <v>89.999999999999091</v>
      </c>
      <c r="K11" s="33">
        <f t="shared" si="0"/>
        <v>8999.9999999999091</v>
      </c>
      <c r="L11">
        <f t="shared" si="4"/>
        <v>1.1111111111111223E-5</v>
      </c>
    </row>
    <row r="12" spans="1:12">
      <c r="A12">
        <v>0.6</v>
      </c>
      <c r="B12">
        <v>1</v>
      </c>
      <c r="C12" s="5">
        <v>2.5</v>
      </c>
      <c r="D12" s="4">
        <v>0.03</v>
      </c>
      <c r="E12">
        <v>1.41</v>
      </c>
      <c r="F12" s="39">
        <v>0.83999999999999908</v>
      </c>
      <c r="G12" s="37" t="s">
        <v>67</v>
      </c>
      <c r="H12">
        <f t="shared" si="1"/>
        <v>173.56530562307631</v>
      </c>
      <c r="I12">
        <f t="shared" si="2"/>
        <v>839.99999999999909</v>
      </c>
      <c r="J12">
        <f>I13-I12</f>
        <v>389.99999999999091</v>
      </c>
      <c r="K12" s="40">
        <f t="shared" si="0"/>
        <v>38999.999999999091</v>
      </c>
      <c r="L12">
        <f t="shared" si="4"/>
        <v>2.5641025641026241E-6</v>
      </c>
    </row>
    <row r="13" spans="1:12">
      <c r="A13" s="15">
        <v>0.6</v>
      </c>
      <c r="B13" s="15">
        <v>1</v>
      </c>
      <c r="C13" s="16">
        <v>2.5</v>
      </c>
      <c r="D13" s="15">
        <v>0.03</v>
      </c>
      <c r="E13" s="15">
        <v>1.42</v>
      </c>
      <c r="F13" s="17">
        <v>1.22999999999999</v>
      </c>
      <c r="G13" s="18" t="s">
        <v>68</v>
      </c>
      <c r="H13" s="15">
        <f t="shared" si="1"/>
        <v>259.18315390584468</v>
      </c>
      <c r="I13" s="15">
        <f t="shared" si="2"/>
        <v>1229.99999999999</v>
      </c>
      <c r="J13" s="15"/>
      <c r="K13" s="15"/>
      <c r="L13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K22" sqref="K22"/>
    </sheetView>
  </sheetViews>
  <sheetFormatPr defaultRowHeight="15"/>
  <cols>
    <col min="3" max="3" width="11.85546875" customWidth="1"/>
    <col min="7" max="7" width="35" customWidth="1"/>
    <col min="8" max="8" width="14.2851562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 s="5">
        <v>0.6</v>
      </c>
      <c r="B2" s="5">
        <v>1</v>
      </c>
      <c r="C2" s="5">
        <v>2.5</v>
      </c>
      <c r="D2" s="5">
        <v>0.04</v>
      </c>
      <c r="E2" s="5">
        <v>1.31</v>
      </c>
      <c r="F2" s="22">
        <v>0.56999999999999995</v>
      </c>
      <c r="G2" s="7" t="s">
        <v>69</v>
      </c>
      <c r="H2">
        <f>-8.686*2*3.1416*IMAGINARY(G2)*10000*1000/I2</f>
        <v>24.111539139928425</v>
      </c>
      <c r="I2">
        <f t="shared" ref="I2:I13" si="0">F2*1000</f>
        <v>570</v>
      </c>
      <c r="J2">
        <f>I3-I2</f>
        <v>10</v>
      </c>
      <c r="K2">
        <f>J2/0.01</f>
        <v>1000</v>
      </c>
      <c r="L2">
        <f>0.1/K2</f>
        <v>1E-4</v>
      </c>
    </row>
    <row r="3" spans="1:12">
      <c r="A3" s="5">
        <v>0.6</v>
      </c>
      <c r="B3" s="5">
        <v>1</v>
      </c>
      <c r="C3" s="5">
        <v>2.5</v>
      </c>
      <c r="D3" s="5">
        <v>0.04</v>
      </c>
      <c r="E3" s="5">
        <v>1.32</v>
      </c>
      <c r="F3" s="22">
        <v>0.57999999999999996</v>
      </c>
      <c r="G3" s="7" t="s">
        <v>70</v>
      </c>
      <c r="H3">
        <f t="shared" ref="H3:H13" si="1">-8.686*2*3.1416*IMAGINARY(G3)*10000*1000/I3</f>
        <v>29.358336517795806</v>
      </c>
      <c r="I3">
        <f t="shared" si="0"/>
        <v>580</v>
      </c>
      <c r="J3">
        <f t="shared" ref="J3:J12" si="2">I4-I3</f>
        <v>10</v>
      </c>
      <c r="K3">
        <f t="shared" ref="K3:K12" si="3">J3/0.01</f>
        <v>1000</v>
      </c>
      <c r="L3">
        <f t="shared" ref="L3:L12" si="4">0.1/K3</f>
        <v>1E-4</v>
      </c>
    </row>
    <row r="4" spans="1:12">
      <c r="A4" s="5">
        <v>0.6</v>
      </c>
      <c r="B4" s="5">
        <v>1</v>
      </c>
      <c r="C4" s="5">
        <v>2.5</v>
      </c>
      <c r="D4" s="5">
        <v>0.04</v>
      </c>
      <c r="E4" s="5">
        <v>1.33</v>
      </c>
      <c r="F4" s="22">
        <v>0.59</v>
      </c>
      <c r="G4" s="7" t="s">
        <v>71</v>
      </c>
      <c r="H4">
        <f t="shared" si="1"/>
        <v>36.318645189222003</v>
      </c>
      <c r="I4">
        <f t="shared" si="0"/>
        <v>590</v>
      </c>
      <c r="J4">
        <f t="shared" si="2"/>
        <v>10</v>
      </c>
      <c r="K4">
        <f t="shared" si="3"/>
        <v>1000</v>
      </c>
      <c r="L4">
        <f t="shared" si="4"/>
        <v>1E-4</v>
      </c>
    </row>
    <row r="5" spans="1:12">
      <c r="A5" s="5">
        <v>0.6</v>
      </c>
      <c r="B5" s="5">
        <v>1</v>
      </c>
      <c r="C5" s="5">
        <v>2.5</v>
      </c>
      <c r="D5" s="5">
        <v>0.04</v>
      </c>
      <c r="E5" s="5">
        <v>1.34</v>
      </c>
      <c r="F5" s="22">
        <v>0.6</v>
      </c>
      <c r="G5" s="7" t="s">
        <v>72</v>
      </c>
      <c r="H5">
        <f t="shared" si="1"/>
        <v>42.438795990360774</v>
      </c>
      <c r="I5">
        <f t="shared" si="0"/>
        <v>600</v>
      </c>
      <c r="J5">
        <f t="shared" si="2"/>
        <v>20</v>
      </c>
      <c r="K5">
        <f t="shared" si="3"/>
        <v>2000</v>
      </c>
      <c r="L5">
        <f t="shared" si="4"/>
        <v>5.0000000000000002E-5</v>
      </c>
    </row>
    <row r="6" spans="1:12">
      <c r="A6" s="5">
        <v>0.6</v>
      </c>
      <c r="B6" s="5">
        <v>1</v>
      </c>
      <c r="C6" s="5">
        <v>2.5</v>
      </c>
      <c r="D6" s="5">
        <v>0.04</v>
      </c>
      <c r="E6" s="5">
        <v>1.35</v>
      </c>
      <c r="F6" s="22">
        <v>0.62</v>
      </c>
      <c r="G6" s="7" t="s">
        <v>73</v>
      </c>
      <c r="H6">
        <f t="shared" si="1"/>
        <v>57.325765789541762</v>
      </c>
      <c r="I6">
        <f t="shared" si="0"/>
        <v>620</v>
      </c>
      <c r="J6">
        <f t="shared" si="2"/>
        <v>20</v>
      </c>
      <c r="K6">
        <f t="shared" si="3"/>
        <v>2000</v>
      </c>
      <c r="L6">
        <f t="shared" si="4"/>
        <v>5.0000000000000002E-5</v>
      </c>
    </row>
    <row r="7" spans="1:12">
      <c r="A7" s="5">
        <v>0.6</v>
      </c>
      <c r="B7" s="5">
        <v>1</v>
      </c>
      <c r="C7" s="5">
        <v>2.5</v>
      </c>
      <c r="D7" s="5">
        <v>0.04</v>
      </c>
      <c r="E7" s="5">
        <v>1.36</v>
      </c>
      <c r="F7" s="22">
        <v>0.64</v>
      </c>
      <c r="G7" s="7" t="s">
        <v>74</v>
      </c>
      <c r="H7">
        <f t="shared" si="1"/>
        <v>72.41128402244928</v>
      </c>
      <c r="I7">
        <f t="shared" si="0"/>
        <v>640</v>
      </c>
      <c r="J7">
        <f t="shared" si="2"/>
        <v>30</v>
      </c>
      <c r="K7">
        <f t="shared" si="3"/>
        <v>3000</v>
      </c>
      <c r="L7">
        <f t="shared" si="4"/>
        <v>3.3333333333333335E-5</v>
      </c>
    </row>
    <row r="8" spans="1:12">
      <c r="A8" s="5">
        <v>0.6</v>
      </c>
      <c r="B8" s="5">
        <v>1</v>
      </c>
      <c r="C8" s="5">
        <v>2.5</v>
      </c>
      <c r="D8" s="5">
        <v>0.04</v>
      </c>
      <c r="E8" s="5">
        <v>1.37</v>
      </c>
      <c r="F8" s="22">
        <v>0.67</v>
      </c>
      <c r="G8" s="7" t="s">
        <v>75</v>
      </c>
      <c r="H8">
        <f t="shared" si="1"/>
        <v>97.000511202651651</v>
      </c>
      <c r="I8">
        <f t="shared" si="0"/>
        <v>670</v>
      </c>
      <c r="J8">
        <f t="shared" si="2"/>
        <v>30</v>
      </c>
      <c r="K8">
        <f t="shared" si="3"/>
        <v>3000</v>
      </c>
      <c r="L8">
        <f t="shared" si="4"/>
        <v>3.3333333333333335E-5</v>
      </c>
    </row>
    <row r="9" spans="1:12">
      <c r="A9" s="26">
        <v>0.6</v>
      </c>
      <c r="B9" s="26">
        <v>1</v>
      </c>
      <c r="C9" s="5">
        <v>2.5</v>
      </c>
      <c r="D9" s="26">
        <v>0.04</v>
      </c>
      <c r="E9" s="26">
        <v>1.38</v>
      </c>
      <c r="F9" s="27">
        <v>0.7</v>
      </c>
      <c r="G9" s="7" t="s">
        <v>76</v>
      </c>
      <c r="H9">
        <f t="shared" si="1"/>
        <v>123.32402905452221</v>
      </c>
      <c r="I9">
        <f t="shared" si="0"/>
        <v>700</v>
      </c>
      <c r="J9">
        <f t="shared" si="2"/>
        <v>50</v>
      </c>
      <c r="K9">
        <f t="shared" si="3"/>
        <v>5000</v>
      </c>
      <c r="L9">
        <f t="shared" si="4"/>
        <v>2.0000000000000002E-5</v>
      </c>
    </row>
    <row r="10" spans="1:12" ht="15.75" thickBot="1">
      <c r="A10" s="26">
        <v>0.6</v>
      </c>
      <c r="B10" s="26">
        <v>1</v>
      </c>
      <c r="C10" s="5">
        <v>2.5</v>
      </c>
      <c r="D10" s="26">
        <v>0.04</v>
      </c>
      <c r="E10" s="26">
        <v>1.39</v>
      </c>
      <c r="F10" s="27">
        <v>0.75</v>
      </c>
      <c r="G10" s="7" t="s">
        <v>77</v>
      </c>
      <c r="H10">
        <f t="shared" si="1"/>
        <v>189.95162972098419</v>
      </c>
      <c r="I10">
        <f t="shared" si="0"/>
        <v>750</v>
      </c>
      <c r="J10">
        <f t="shared" si="2"/>
        <v>70</v>
      </c>
      <c r="K10">
        <f t="shared" si="3"/>
        <v>7000</v>
      </c>
      <c r="L10">
        <f t="shared" si="4"/>
        <v>1.4285714285714287E-5</v>
      </c>
    </row>
    <row r="11" spans="1:12" ht="15.75" thickBot="1">
      <c r="A11" s="26">
        <v>0.6</v>
      </c>
      <c r="B11" s="26">
        <v>1</v>
      </c>
      <c r="C11" s="5">
        <v>2.5</v>
      </c>
      <c r="D11" s="26">
        <v>0.04</v>
      </c>
      <c r="E11" s="26">
        <v>1.4</v>
      </c>
      <c r="F11" s="41">
        <v>0.82</v>
      </c>
      <c r="G11" s="7" t="s">
        <v>78</v>
      </c>
      <c r="H11">
        <f t="shared" si="1"/>
        <v>307.41512080647675</v>
      </c>
      <c r="I11">
        <f t="shared" si="0"/>
        <v>820</v>
      </c>
      <c r="J11">
        <f t="shared" si="2"/>
        <v>130</v>
      </c>
      <c r="K11" s="33">
        <f t="shared" si="3"/>
        <v>13000</v>
      </c>
      <c r="L11">
        <f t="shared" si="4"/>
        <v>7.6923076923076919E-6</v>
      </c>
    </row>
    <row r="12" spans="1:12" ht="15.75" thickBot="1">
      <c r="A12" s="26">
        <v>0.6</v>
      </c>
      <c r="B12" s="26">
        <v>1</v>
      </c>
      <c r="C12" s="5">
        <v>2.5</v>
      </c>
      <c r="D12" s="26">
        <v>0.04</v>
      </c>
      <c r="E12" s="26">
        <v>1.41</v>
      </c>
      <c r="F12" s="41">
        <v>0.95</v>
      </c>
      <c r="G12" s="7" t="s">
        <v>79</v>
      </c>
      <c r="H12">
        <f t="shared" si="1"/>
        <v>333.97260189226063</v>
      </c>
      <c r="I12">
        <f t="shared" si="0"/>
        <v>950</v>
      </c>
      <c r="J12">
        <f t="shared" si="2"/>
        <v>1050</v>
      </c>
      <c r="K12" s="40">
        <f t="shared" si="3"/>
        <v>105000</v>
      </c>
      <c r="L12">
        <f t="shared" si="4"/>
        <v>9.5238095238095245E-7</v>
      </c>
    </row>
    <row r="13" spans="1:12">
      <c r="A13" s="29">
        <v>0.6</v>
      </c>
      <c r="B13" s="29">
        <v>1</v>
      </c>
      <c r="C13" s="16">
        <v>2.5</v>
      </c>
      <c r="D13" s="29">
        <v>0.04</v>
      </c>
      <c r="E13" s="29">
        <v>1.42</v>
      </c>
      <c r="F13" s="30">
        <v>2</v>
      </c>
      <c r="G13" s="35" t="s">
        <v>80</v>
      </c>
      <c r="H13" s="15">
        <f t="shared" si="1"/>
        <v>434.95897355682894</v>
      </c>
      <c r="I13" s="15">
        <f t="shared" si="0"/>
        <v>2000</v>
      </c>
      <c r="J13" s="15"/>
      <c r="K13" s="15"/>
      <c r="L13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K20" sqref="K20"/>
    </sheetView>
  </sheetViews>
  <sheetFormatPr defaultRowHeight="15"/>
  <cols>
    <col min="3" max="3" width="12.5703125" customWidth="1"/>
    <col min="7" max="7" width="35.42578125" customWidth="1"/>
    <col min="8" max="8" width="13.28515625" customWidth="1"/>
  </cols>
  <sheetData>
    <row r="1" spans="1:12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192</v>
      </c>
      <c r="I1" s="1" t="s">
        <v>8</v>
      </c>
      <c r="J1" s="1" t="s">
        <v>9</v>
      </c>
      <c r="K1" s="3" t="s">
        <v>10</v>
      </c>
      <c r="L1" s="3" t="s">
        <v>11</v>
      </c>
    </row>
    <row r="2" spans="1:12">
      <c r="A2">
        <v>0.6</v>
      </c>
      <c r="B2">
        <v>1</v>
      </c>
      <c r="C2" s="5">
        <v>2.5</v>
      </c>
      <c r="D2">
        <v>0.05</v>
      </c>
      <c r="E2">
        <v>1.31</v>
      </c>
      <c r="F2" s="36">
        <v>0.57999999999999996</v>
      </c>
      <c r="G2" s="37" t="s">
        <v>81</v>
      </c>
      <c r="H2" s="4">
        <f t="shared" ref="H2:H13" si="0">-8.686*2*3.1416*IMAGINARY(G2)*10000*1000/I2</f>
        <v>14.517165232190598</v>
      </c>
      <c r="I2">
        <f t="shared" ref="I2:I13" si="1">F2*1000</f>
        <v>580</v>
      </c>
      <c r="J2">
        <f t="shared" ref="J2:J11" si="2">I3-I2</f>
        <v>10</v>
      </c>
      <c r="K2">
        <f t="shared" ref="K2:K12" si="3">J2/0.01</f>
        <v>1000</v>
      </c>
      <c r="L2">
        <f t="shared" ref="L2:L12" si="4">0.1/K2</f>
        <v>1E-4</v>
      </c>
    </row>
    <row r="3" spans="1:12">
      <c r="A3">
        <v>0.6</v>
      </c>
      <c r="B3">
        <v>1</v>
      </c>
      <c r="C3" s="5">
        <v>2.5</v>
      </c>
      <c r="D3">
        <v>0.05</v>
      </c>
      <c r="E3">
        <v>1.32</v>
      </c>
      <c r="F3" s="36">
        <v>0.59</v>
      </c>
      <c r="G3" s="37" t="s">
        <v>82</v>
      </c>
      <c r="H3" s="4">
        <f t="shared" si="0"/>
        <v>17.004403249077061</v>
      </c>
      <c r="I3">
        <f t="shared" si="1"/>
        <v>590</v>
      </c>
      <c r="J3">
        <f t="shared" si="2"/>
        <v>20</v>
      </c>
      <c r="K3">
        <f t="shared" si="3"/>
        <v>2000</v>
      </c>
      <c r="L3">
        <f t="shared" si="4"/>
        <v>5.0000000000000002E-5</v>
      </c>
    </row>
    <row r="4" spans="1:12">
      <c r="A4">
        <v>0.6</v>
      </c>
      <c r="B4">
        <v>1</v>
      </c>
      <c r="C4" s="5">
        <v>2.5</v>
      </c>
      <c r="D4">
        <v>0.05</v>
      </c>
      <c r="E4">
        <v>1.33</v>
      </c>
      <c r="F4" s="36">
        <v>0.61</v>
      </c>
      <c r="G4" s="37" t="s">
        <v>83</v>
      </c>
      <c r="H4" s="4">
        <f t="shared" si="0"/>
        <v>19.997703043121899</v>
      </c>
      <c r="I4">
        <f t="shared" si="1"/>
        <v>610</v>
      </c>
      <c r="J4">
        <f t="shared" si="2"/>
        <v>10</v>
      </c>
      <c r="K4">
        <f t="shared" si="3"/>
        <v>1000</v>
      </c>
      <c r="L4">
        <f t="shared" si="4"/>
        <v>1E-4</v>
      </c>
    </row>
    <row r="5" spans="1:12">
      <c r="A5">
        <v>0.6</v>
      </c>
      <c r="B5">
        <v>1</v>
      </c>
      <c r="C5" s="5">
        <v>2.5</v>
      </c>
      <c r="D5">
        <v>0.05</v>
      </c>
      <c r="E5">
        <v>1.34</v>
      </c>
      <c r="F5" s="36">
        <v>0.62</v>
      </c>
      <c r="G5" s="37" t="s">
        <v>84</v>
      </c>
      <c r="H5" s="4">
        <f t="shared" si="0"/>
        <v>25.31316044316738</v>
      </c>
      <c r="I5">
        <f t="shared" si="1"/>
        <v>620</v>
      </c>
      <c r="J5">
        <f t="shared" si="2"/>
        <v>20</v>
      </c>
      <c r="K5">
        <f t="shared" si="3"/>
        <v>2000</v>
      </c>
      <c r="L5">
        <f t="shared" si="4"/>
        <v>5.0000000000000002E-5</v>
      </c>
    </row>
    <row r="6" spans="1:12">
      <c r="A6">
        <v>0.6</v>
      </c>
      <c r="B6">
        <v>1</v>
      </c>
      <c r="C6" s="5">
        <v>2.5</v>
      </c>
      <c r="D6">
        <v>0.05</v>
      </c>
      <c r="E6">
        <v>1.35</v>
      </c>
      <c r="F6" s="6">
        <v>0.64</v>
      </c>
      <c r="G6" s="7" t="s">
        <v>85</v>
      </c>
      <c r="H6" s="4">
        <f t="shared" si="0"/>
        <v>30.965077648750434</v>
      </c>
      <c r="I6">
        <f t="shared" si="1"/>
        <v>640</v>
      </c>
      <c r="J6">
        <f t="shared" si="2"/>
        <v>10</v>
      </c>
      <c r="K6">
        <f t="shared" si="3"/>
        <v>1000</v>
      </c>
      <c r="L6">
        <f t="shared" si="4"/>
        <v>1E-4</v>
      </c>
    </row>
    <row r="7" spans="1:12">
      <c r="A7">
        <v>0.6</v>
      </c>
      <c r="B7">
        <v>1</v>
      </c>
      <c r="C7" s="5">
        <v>2.5</v>
      </c>
      <c r="D7">
        <v>0.05</v>
      </c>
      <c r="E7">
        <v>1.36</v>
      </c>
      <c r="F7" s="6">
        <v>0.65</v>
      </c>
      <c r="G7" s="7" t="s">
        <v>86</v>
      </c>
      <c r="H7" s="4">
        <f t="shared" si="0"/>
        <v>38.355194145983027</v>
      </c>
      <c r="I7">
        <f t="shared" si="1"/>
        <v>650</v>
      </c>
      <c r="J7">
        <f t="shared" si="2"/>
        <v>40</v>
      </c>
      <c r="K7">
        <f t="shared" si="3"/>
        <v>4000</v>
      </c>
      <c r="L7">
        <f t="shared" si="4"/>
        <v>2.5000000000000001E-5</v>
      </c>
    </row>
    <row r="8" spans="1:12">
      <c r="A8">
        <v>0.6</v>
      </c>
      <c r="B8">
        <v>1</v>
      </c>
      <c r="C8" s="5">
        <v>2.5</v>
      </c>
      <c r="D8">
        <v>0.05</v>
      </c>
      <c r="E8">
        <v>1.37</v>
      </c>
      <c r="F8" s="6">
        <v>0.69</v>
      </c>
      <c r="G8" s="7" t="s">
        <v>87</v>
      </c>
      <c r="H8" s="4">
        <f t="shared" si="0"/>
        <v>47.573828975115198</v>
      </c>
      <c r="I8">
        <f t="shared" si="1"/>
        <v>690</v>
      </c>
      <c r="J8">
        <f t="shared" si="2"/>
        <v>40</v>
      </c>
      <c r="K8">
        <f t="shared" si="3"/>
        <v>4000</v>
      </c>
      <c r="L8">
        <f t="shared" si="4"/>
        <v>2.5000000000000001E-5</v>
      </c>
    </row>
    <row r="9" spans="1:12">
      <c r="A9">
        <v>0.6</v>
      </c>
      <c r="B9">
        <v>1</v>
      </c>
      <c r="C9" s="5">
        <v>2.5</v>
      </c>
      <c r="D9">
        <v>0.05</v>
      </c>
      <c r="E9">
        <v>1.38</v>
      </c>
      <c r="F9" s="6">
        <v>0.73</v>
      </c>
      <c r="G9" s="7" t="s">
        <v>88</v>
      </c>
      <c r="H9" s="4">
        <f t="shared" si="0"/>
        <v>58.535757849882557</v>
      </c>
      <c r="I9">
        <f t="shared" si="1"/>
        <v>730</v>
      </c>
      <c r="J9">
        <f t="shared" si="2"/>
        <v>60</v>
      </c>
      <c r="K9">
        <f t="shared" si="3"/>
        <v>6000</v>
      </c>
      <c r="L9">
        <f t="shared" si="4"/>
        <v>1.6666666666666667E-5</v>
      </c>
    </row>
    <row r="10" spans="1:12">
      <c r="A10">
        <v>0.6</v>
      </c>
      <c r="B10">
        <v>1</v>
      </c>
      <c r="C10" s="5">
        <v>2.5</v>
      </c>
      <c r="D10">
        <v>0.05</v>
      </c>
      <c r="E10">
        <v>1.39</v>
      </c>
      <c r="F10" s="6">
        <v>0.79</v>
      </c>
      <c r="G10" s="7" t="s">
        <v>89</v>
      </c>
      <c r="H10" s="4">
        <f t="shared" si="0"/>
        <v>75.111042256983865</v>
      </c>
      <c r="I10">
        <f t="shared" si="1"/>
        <v>790</v>
      </c>
      <c r="J10">
        <f t="shared" si="2"/>
        <v>59.999999999998977</v>
      </c>
      <c r="K10">
        <f t="shared" si="3"/>
        <v>5999.9999999998972</v>
      </c>
      <c r="L10">
        <f t="shared" si="4"/>
        <v>1.6666666666666952E-5</v>
      </c>
    </row>
    <row r="11" spans="1:12">
      <c r="A11">
        <v>0.6</v>
      </c>
      <c r="B11">
        <v>1</v>
      </c>
      <c r="C11" s="5">
        <v>2.5</v>
      </c>
      <c r="D11">
        <v>0.05</v>
      </c>
      <c r="E11">
        <v>1.4</v>
      </c>
      <c r="F11" s="42">
        <v>0.84999999999999898</v>
      </c>
      <c r="G11" s="37" t="s">
        <v>90</v>
      </c>
      <c r="H11" s="4">
        <f t="shared" si="0"/>
        <v>99.965623488591021</v>
      </c>
      <c r="I11">
        <f t="shared" si="1"/>
        <v>849.99999999999898</v>
      </c>
      <c r="J11">
        <f t="shared" si="2"/>
        <v>160.00000000000102</v>
      </c>
      <c r="K11" s="33">
        <f t="shared" si="3"/>
        <v>16000.000000000102</v>
      </c>
      <c r="L11">
        <f t="shared" si="4"/>
        <v>6.2499999999999605E-6</v>
      </c>
    </row>
    <row r="12" spans="1:12">
      <c r="A12">
        <v>0.6</v>
      </c>
      <c r="B12">
        <v>1</v>
      </c>
      <c r="C12" s="5">
        <v>2.5</v>
      </c>
      <c r="D12">
        <v>0.05</v>
      </c>
      <c r="E12">
        <v>1.41</v>
      </c>
      <c r="F12" s="39">
        <v>1.01</v>
      </c>
      <c r="G12" s="37" t="s">
        <v>91</v>
      </c>
      <c r="H12" s="4">
        <f t="shared" si="0"/>
        <v>122.90006633671153</v>
      </c>
      <c r="I12">
        <f t="shared" si="1"/>
        <v>1010</v>
      </c>
      <c r="J12">
        <f>I13-I12</f>
        <v>980</v>
      </c>
      <c r="K12" s="43">
        <f t="shared" si="3"/>
        <v>98000</v>
      </c>
      <c r="L12">
        <f t="shared" si="4"/>
        <v>1.0204081632653063E-6</v>
      </c>
    </row>
    <row r="13" spans="1:12">
      <c r="A13" s="15">
        <v>0.6</v>
      </c>
      <c r="B13" s="15">
        <v>1</v>
      </c>
      <c r="C13" s="16">
        <v>2.5</v>
      </c>
      <c r="D13" s="15">
        <v>0.05</v>
      </c>
      <c r="E13" s="15">
        <v>1.42</v>
      </c>
      <c r="F13" s="44">
        <v>1.99</v>
      </c>
      <c r="G13" s="35" t="s">
        <v>92</v>
      </c>
      <c r="H13" s="15">
        <f t="shared" si="0"/>
        <v>275.72142014707606</v>
      </c>
      <c r="I13" s="15">
        <f t="shared" si="1"/>
        <v>1990</v>
      </c>
      <c r="J13" s="15"/>
      <c r="K13" s="15"/>
      <c r="L1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According to analyte RI</vt:lpstr>
      <vt:lpstr>d1=0.6,d2=1,p=2,tg=0.03</vt:lpstr>
      <vt:lpstr>d1=0.6,d2=1,p=2,tg=0.04</vt:lpstr>
      <vt:lpstr>d1=0.6,d2=1,p=2,tg=0.05</vt:lpstr>
      <vt:lpstr>d1=0.6,d2=1,p=2,tg=0.06</vt:lpstr>
      <vt:lpstr>d1=0.6,d2=1,p=2.5,tg=0.03</vt:lpstr>
      <vt:lpstr>d1=0.6,d2=1,p=2.5,tg=0.04</vt:lpstr>
      <vt:lpstr>d1=0.6,d2=1,p=2.5,tg=0.05</vt:lpstr>
      <vt:lpstr>d1=0.6,d2=1,p=2.5,tg=0.06</vt:lpstr>
      <vt:lpstr>d1=0.6,d2=1,p=3,tg=0.03</vt:lpstr>
      <vt:lpstr>d1=0.6,d2=1,p=3,tg=0.04</vt:lpstr>
      <vt:lpstr>d1=0.6,d2=1,p=3,tg=0.05</vt:lpstr>
      <vt:lpstr>d1=0.6,d2=1,p=3,tg=0.06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MrkSmnFamily TasYan</dc:creator>
  <cp:lastModifiedBy>MrkSmnFamily TasYan</cp:lastModifiedBy>
  <cp:lastPrinted>2025-01-08T08:30:52Z</cp:lastPrinted>
  <dcterms:created xsi:type="dcterms:W3CDTF">2025-01-07T04:47:46Z</dcterms:created>
  <dcterms:modified xsi:type="dcterms:W3CDTF">2025-03-03T15:01:29Z</dcterms:modified>
</cp:coreProperties>
</file>