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8EB3D347-589D-45C2-B716-7F2CCAC5E5E8}" xr6:coauthVersionLast="36" xr6:coauthVersionMax="36" xr10:uidLastSave="{00000000-0000-0000-0000-000000000000}"/>
  <bookViews>
    <workbookView xWindow="0" yWindow="0" windowWidth="15345" windowHeight="417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C58" i="1"/>
  <c r="E13" i="1"/>
  <c r="D13" i="1"/>
  <c r="C13" i="1"/>
  <c r="E56" i="1"/>
  <c r="D56" i="1"/>
  <c r="C56" i="1"/>
  <c r="E54" i="1"/>
  <c r="D54" i="1"/>
  <c r="C54" i="1"/>
  <c r="E55" i="1"/>
  <c r="D55" i="1"/>
  <c r="C55" i="1"/>
  <c r="E42" i="1"/>
  <c r="D42" i="1"/>
  <c r="C42" i="1"/>
  <c r="E40" i="1"/>
  <c r="D40" i="1"/>
  <c r="C40" i="1"/>
  <c r="E38" i="1"/>
  <c r="D38" i="1"/>
  <c r="C38" i="1"/>
  <c r="E36" i="1"/>
  <c r="D36" i="1"/>
  <c r="C36" i="1"/>
  <c r="E26" i="1"/>
  <c r="D26" i="1"/>
  <c r="C26" i="1"/>
  <c r="E23" i="1"/>
  <c r="D23" i="1"/>
  <c r="C23" i="1"/>
  <c r="E18" i="1"/>
  <c r="D18" i="1"/>
  <c r="C18" i="1"/>
  <c r="E12" i="1"/>
  <c r="D12" i="1"/>
  <c r="C12" i="1"/>
  <c r="E6" i="1"/>
  <c r="D6" i="1"/>
  <c r="C6" i="1"/>
  <c r="D2" i="1"/>
  <c r="E2" i="1"/>
  <c r="C2" i="1"/>
  <c r="D17" i="1"/>
  <c r="E17" i="1"/>
  <c r="C17" i="1"/>
</calcChain>
</file>

<file path=xl/sharedStrings.xml><?xml version="1.0" encoding="utf-8"?>
<sst xmlns="http://schemas.openxmlformats.org/spreadsheetml/2006/main" count="112" uniqueCount="77">
  <si>
    <t>min</t>
  </si>
  <si>
    <t>max</t>
  </si>
  <si>
    <t>avg</t>
  </si>
  <si>
    <t>specification</t>
  </si>
  <si>
    <t>Яблоко</t>
  </si>
  <si>
    <t>product</t>
  </si>
  <si>
    <t>Голден Делишес</t>
  </si>
  <si>
    <t>Помидор</t>
  </si>
  <si>
    <t>тепличный розовый</t>
  </si>
  <si>
    <t>Груша</t>
  </si>
  <si>
    <t>Орех грецкий</t>
  </si>
  <si>
    <t>Абрикос</t>
  </si>
  <si>
    <t>Курага</t>
  </si>
  <si>
    <t>Банан</t>
  </si>
  <si>
    <t>Виноград</t>
  </si>
  <si>
    <t>Персик</t>
  </si>
  <si>
    <t>Апельсин</t>
  </si>
  <si>
    <t>Мандарин</t>
  </si>
  <si>
    <t>Малина</t>
  </si>
  <si>
    <t>Земляника</t>
  </si>
  <si>
    <t>Голубика</t>
  </si>
  <si>
    <t>Ежевика</t>
  </si>
  <si>
    <t>Смородина</t>
  </si>
  <si>
    <t>Черешня</t>
  </si>
  <si>
    <t>Вишня</t>
  </si>
  <si>
    <t>Арбуз</t>
  </si>
  <si>
    <t>Дыня</t>
  </si>
  <si>
    <t>Картофель</t>
  </si>
  <si>
    <t>Морковь</t>
  </si>
  <si>
    <t>Лук</t>
  </si>
  <si>
    <t>Огурец</t>
  </si>
  <si>
    <t>Перец</t>
  </si>
  <si>
    <t>Айдаред</t>
  </si>
  <si>
    <t>Джонаголд</t>
  </si>
  <si>
    <t>Ренет Симиренко</t>
  </si>
  <si>
    <t>Гала</t>
  </si>
  <si>
    <t>Грани Смит</t>
  </si>
  <si>
    <t>Фуджи</t>
  </si>
  <si>
    <t>раннее</t>
  </si>
  <si>
    <t>другое</t>
  </si>
  <si>
    <t>конференция</t>
  </si>
  <si>
    <t>другая</t>
  </si>
  <si>
    <t>ядро</t>
  </si>
  <si>
    <t>в скорлупе</t>
  </si>
  <si>
    <t>столовый белый</t>
  </si>
  <si>
    <t>столовый красный</t>
  </si>
  <si>
    <t>Молдова</t>
  </si>
  <si>
    <t>Черный</t>
  </si>
  <si>
    <t>Кишмиш</t>
  </si>
  <si>
    <t>в/с</t>
  </si>
  <si>
    <t>1с</t>
  </si>
  <si>
    <t>черная</t>
  </si>
  <si>
    <t>красная</t>
  </si>
  <si>
    <t>(Ø более 26 мм)</t>
  </si>
  <si>
    <t>(Ø до 26 мм)</t>
  </si>
  <si>
    <t>урожая текущего года</t>
  </si>
  <si>
    <t>прошлогодний</t>
  </si>
  <si>
    <t>жёлтый урожая текущего года</t>
  </si>
  <si>
    <t>жёлтый прошлогодний</t>
  </si>
  <si>
    <t>тепличный красный круглый</t>
  </si>
  <si>
    <t>тепличный красный мясистый</t>
  </si>
  <si>
    <t>тепличный черри</t>
  </si>
  <si>
    <t>тепличный гладкий короткий</t>
  </si>
  <si>
    <t>тепличный пупырчастый короткий</t>
  </si>
  <si>
    <t>тепличный гладкий длинный</t>
  </si>
  <si>
    <t>сладкий красный тепличный</t>
  </si>
  <si>
    <t>сладкий зелёный тепличный</t>
  </si>
  <si>
    <t>сладкий жёлтый тепличный</t>
  </si>
  <si>
    <t>Петрушка</t>
  </si>
  <si>
    <t>Укроп</t>
  </si>
  <si>
    <t>Кинза</t>
  </si>
  <si>
    <t>Базилик</t>
  </si>
  <si>
    <t>Фундук</t>
  </si>
  <si>
    <t>Миндаль</t>
  </si>
  <si>
    <t>Фисташка</t>
  </si>
  <si>
    <t>Слива</t>
  </si>
  <si>
    <t>местная (Таджикистан и Узбекистан)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</si>
</sst>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ont="1"/>
    <xf numFmtId="0" fontId="6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zoomScale="70" zoomScaleNormal="70" workbookViewId="0">
      <selection activeCell="B15" sqref="B15"/>
    </sheetView>
  </sheetViews>
  <sheetFormatPr defaultRowHeight="15" x14ac:dyDescent="0.25"/>
  <cols>
    <col min="1" max="1" width="23.7109375" customWidth="1"/>
    <col min="2" max="2" width="42.85546875" customWidth="1"/>
    <col min="3" max="3" width="12.140625" customWidth="1"/>
    <col min="4" max="4" width="11.140625" customWidth="1"/>
    <col min="5" max="5" width="18.28515625" customWidth="1"/>
  </cols>
  <sheetData>
    <row r="1" spans="1:5" x14ac:dyDescent="0.25">
      <c r="A1" s="1" t="s">
        <v>5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ht="15" customHeight="1" x14ac:dyDescent="0.25">
      <c r="A2" s="4" t="s">
        <v>4</v>
      </c>
      <c r="B2" s="4" t="s">
        <v>6</v>
      </c>
      <c r="C2" s="12">
        <f>1.58/2.61</f>
        <v>0.6053639846743295</v>
      </c>
      <c r="D2" s="12">
        <f t="shared" ref="D2:E2" si="0">1.58/2.61</f>
        <v>0.6053639846743295</v>
      </c>
      <c r="E2" s="12">
        <f t="shared" si="0"/>
        <v>0.6053639846743295</v>
      </c>
    </row>
    <row r="3" spans="1:5" ht="15" customHeight="1" x14ac:dyDescent="0.25">
      <c r="A3" s="4" t="s">
        <v>4</v>
      </c>
      <c r="B3" s="4" t="s">
        <v>32</v>
      </c>
      <c r="C3" s="12"/>
      <c r="D3" s="12"/>
      <c r="E3" s="12"/>
    </row>
    <row r="4" spans="1:5" ht="15" customHeight="1" x14ac:dyDescent="0.25">
      <c r="A4" s="4" t="s">
        <v>4</v>
      </c>
      <c r="B4" s="4" t="s">
        <v>33</v>
      </c>
      <c r="C4" s="12"/>
      <c r="D4" s="12"/>
      <c r="E4" s="12"/>
    </row>
    <row r="5" spans="1:5" ht="15" customHeight="1" x14ac:dyDescent="0.25">
      <c r="A5" s="5" t="s">
        <v>4</v>
      </c>
      <c r="B5" s="5" t="s">
        <v>34</v>
      </c>
      <c r="C5" s="12"/>
      <c r="D5" s="12"/>
      <c r="E5" s="12"/>
    </row>
    <row r="6" spans="1:5" ht="15" customHeight="1" x14ac:dyDescent="0.25">
      <c r="A6" s="5" t="s">
        <v>4</v>
      </c>
      <c r="B6" s="5" t="s">
        <v>35</v>
      </c>
      <c r="C6" s="12">
        <f>0.5/2.61</f>
        <v>0.19157088122605365</v>
      </c>
      <c r="D6" s="12">
        <f>1.58/2.61</f>
        <v>0.6053639846743295</v>
      </c>
      <c r="E6" s="12">
        <f>0.8/2.61</f>
        <v>0.30651340996168586</v>
      </c>
    </row>
    <row r="7" spans="1:5" ht="15" customHeight="1" x14ac:dyDescent="0.25">
      <c r="A7" s="5" t="s">
        <v>4</v>
      </c>
      <c r="B7" s="5" t="s">
        <v>36</v>
      </c>
      <c r="C7" s="12"/>
      <c r="D7" s="12"/>
      <c r="E7" s="12"/>
    </row>
    <row r="8" spans="1:5" ht="15" customHeight="1" x14ac:dyDescent="0.25">
      <c r="A8" s="5" t="s">
        <v>4</v>
      </c>
      <c r="B8" s="5" t="s">
        <v>37</v>
      </c>
      <c r="C8" s="12"/>
      <c r="D8" s="12"/>
      <c r="E8" s="12"/>
    </row>
    <row r="9" spans="1:5" ht="15" customHeight="1" x14ac:dyDescent="0.25">
      <c r="A9" s="5" t="s">
        <v>4</v>
      </c>
      <c r="B9" s="5" t="s">
        <v>38</v>
      </c>
      <c r="C9" s="12"/>
      <c r="D9" s="12"/>
      <c r="E9" s="12"/>
    </row>
    <row r="10" spans="1:5" ht="15" customHeight="1" x14ac:dyDescent="0.25">
      <c r="A10" s="5" t="s">
        <v>4</v>
      </c>
      <c r="B10" s="5" t="s">
        <v>39</v>
      </c>
      <c r="C10" s="12"/>
      <c r="D10" s="12"/>
      <c r="E10" s="12"/>
    </row>
    <row r="11" spans="1:5" ht="15" customHeight="1" x14ac:dyDescent="0.25">
      <c r="A11" s="6" t="s">
        <v>9</v>
      </c>
      <c r="B11" s="7" t="s">
        <v>40</v>
      </c>
      <c r="C11" s="12"/>
      <c r="D11" s="12"/>
      <c r="E11" s="12"/>
    </row>
    <row r="12" spans="1:5" ht="15" customHeight="1" x14ac:dyDescent="0.25">
      <c r="A12" s="6" t="s">
        <v>9</v>
      </c>
      <c r="B12" s="7" t="s">
        <v>41</v>
      </c>
      <c r="C12" s="12">
        <f>1.2/2.61</f>
        <v>0.45977011494252873</v>
      </c>
      <c r="D12" s="12">
        <f>1.3/2.61</f>
        <v>0.4980842911877395</v>
      </c>
      <c r="E12" s="12">
        <f>1.2/2.61</f>
        <v>0.45977011494252873</v>
      </c>
    </row>
    <row r="13" spans="1:5" ht="15" customHeight="1" x14ac:dyDescent="0.25">
      <c r="A13" s="5" t="s">
        <v>10</v>
      </c>
      <c r="B13" s="8" t="s">
        <v>42</v>
      </c>
      <c r="C13" s="12">
        <f>22/2.61</f>
        <v>8.4291187739463602</v>
      </c>
      <c r="D13" s="12">
        <f>22/2.61</f>
        <v>8.4291187739463602</v>
      </c>
      <c r="E13" s="12">
        <f>22/2.61</f>
        <v>8.4291187739463602</v>
      </c>
    </row>
    <row r="14" spans="1:5" ht="15" customHeight="1" x14ac:dyDescent="0.25">
      <c r="A14" s="5" t="s">
        <v>10</v>
      </c>
      <c r="B14" s="8" t="s">
        <v>43</v>
      </c>
      <c r="C14" s="12"/>
      <c r="D14" s="12"/>
      <c r="E14" s="12"/>
    </row>
    <row r="15" spans="1:5" ht="15" customHeight="1" x14ac:dyDescent="0.25">
      <c r="A15" s="5" t="s">
        <v>11</v>
      </c>
      <c r="B15" s="8"/>
      <c r="C15" s="12"/>
      <c r="D15" s="12"/>
      <c r="E15" s="12"/>
    </row>
    <row r="16" spans="1:5" ht="15" customHeight="1" x14ac:dyDescent="0.25">
      <c r="A16" s="5" t="s">
        <v>12</v>
      </c>
      <c r="B16" s="8"/>
      <c r="C16" s="12"/>
      <c r="D16" s="12"/>
      <c r="E16" s="12"/>
    </row>
    <row r="17" spans="1:5" ht="15" customHeight="1" x14ac:dyDescent="0.25">
      <c r="A17" s="5" t="s">
        <v>13</v>
      </c>
      <c r="B17" s="8"/>
      <c r="C17" s="12">
        <f>2.55/2.61</f>
        <v>0.97701149425287359</v>
      </c>
      <c r="D17" s="12">
        <f t="shared" ref="D17:E17" si="1">2.55/2.61</f>
        <v>0.97701149425287359</v>
      </c>
      <c r="E17" s="12">
        <f t="shared" si="1"/>
        <v>0.97701149425287359</v>
      </c>
    </row>
    <row r="18" spans="1:5" ht="15" customHeight="1" x14ac:dyDescent="0.25">
      <c r="A18" s="5" t="s">
        <v>14</v>
      </c>
      <c r="B18" s="6" t="s">
        <v>44</v>
      </c>
      <c r="C18" s="12">
        <f>1.6/2.61</f>
        <v>0.61302681992337171</v>
      </c>
      <c r="D18" s="12">
        <f>1.9/2.61</f>
        <v>0.72796934865900387</v>
      </c>
      <c r="E18" s="12">
        <f>1.9/2.61</f>
        <v>0.72796934865900387</v>
      </c>
    </row>
    <row r="19" spans="1:5" ht="15" customHeight="1" x14ac:dyDescent="0.25">
      <c r="A19" s="5" t="s">
        <v>14</v>
      </c>
      <c r="B19" s="6" t="s">
        <v>45</v>
      </c>
      <c r="C19" s="12"/>
      <c r="D19" s="12"/>
      <c r="E19" s="12"/>
    </row>
    <row r="20" spans="1:5" ht="15" customHeight="1" x14ac:dyDescent="0.25">
      <c r="A20" s="5" t="s">
        <v>14</v>
      </c>
      <c r="B20" s="6" t="s">
        <v>46</v>
      </c>
      <c r="C20" s="12"/>
      <c r="D20" s="12"/>
      <c r="E20" s="12"/>
    </row>
    <row r="21" spans="1:5" ht="15" customHeight="1" x14ac:dyDescent="0.25">
      <c r="A21" s="5" t="s">
        <v>14</v>
      </c>
      <c r="B21" s="6" t="s">
        <v>47</v>
      </c>
      <c r="C21" s="12"/>
      <c r="D21" s="12"/>
      <c r="E21" s="12"/>
    </row>
    <row r="22" spans="1:5" ht="15" customHeight="1" x14ac:dyDescent="0.25">
      <c r="A22" s="5" t="s">
        <v>14</v>
      </c>
      <c r="B22" s="6" t="s">
        <v>48</v>
      </c>
      <c r="C22" s="12"/>
      <c r="D22" s="12"/>
      <c r="E22" s="12"/>
    </row>
    <row r="23" spans="1:5" ht="15" customHeight="1" x14ac:dyDescent="0.25">
      <c r="A23" s="5" t="s">
        <v>15</v>
      </c>
      <c r="B23" s="8"/>
      <c r="C23" s="12">
        <f>1.3/2.61</f>
        <v>0.4980842911877395</v>
      </c>
      <c r="D23" s="12">
        <f>1.65/2.61</f>
        <v>0.63218390804597702</v>
      </c>
      <c r="E23" s="12">
        <f>1.47/2.61</f>
        <v>0.56321839080459768</v>
      </c>
    </row>
    <row r="24" spans="1:5" ht="15" customHeight="1" x14ac:dyDescent="0.25">
      <c r="A24" s="5" t="s">
        <v>16</v>
      </c>
      <c r="B24" s="8"/>
      <c r="C24" s="13"/>
      <c r="D24" s="13"/>
      <c r="E24" s="13"/>
    </row>
    <row r="25" spans="1:5" ht="15" customHeight="1" x14ac:dyDescent="0.25">
      <c r="A25" s="5" t="s">
        <v>17</v>
      </c>
      <c r="B25" s="8"/>
      <c r="C25" s="13"/>
      <c r="D25" s="13"/>
      <c r="E25" s="13"/>
    </row>
    <row r="26" spans="1:5" ht="15" customHeight="1" x14ac:dyDescent="0.25">
      <c r="A26" s="5" t="s">
        <v>18</v>
      </c>
      <c r="B26" s="8"/>
      <c r="C26" s="12">
        <f>7/2.61</f>
        <v>2.6819923371647509</v>
      </c>
      <c r="D26" s="12">
        <f>10/2.61</f>
        <v>3.8314176245210732</v>
      </c>
      <c r="E26" s="12">
        <f>7.5/2.61</f>
        <v>2.8735632183908049</v>
      </c>
    </row>
    <row r="27" spans="1:5" ht="15" customHeight="1" x14ac:dyDescent="0.25">
      <c r="A27" s="5" t="s">
        <v>19</v>
      </c>
      <c r="B27" s="8"/>
      <c r="C27" s="12"/>
      <c r="D27" s="12"/>
      <c r="E27" s="12"/>
    </row>
    <row r="28" spans="1:5" ht="15" customHeight="1" x14ac:dyDescent="0.25">
      <c r="A28" s="5" t="s">
        <v>20</v>
      </c>
      <c r="B28" s="8" t="s">
        <v>49</v>
      </c>
      <c r="C28" s="12"/>
      <c r="D28" s="12"/>
      <c r="E28" s="12"/>
    </row>
    <row r="29" spans="1:5" ht="15" customHeight="1" x14ac:dyDescent="0.25">
      <c r="A29" s="5" t="s">
        <v>20</v>
      </c>
      <c r="B29" s="8" t="s">
        <v>50</v>
      </c>
      <c r="C29" s="12"/>
      <c r="D29" s="12"/>
      <c r="E29" s="12"/>
    </row>
    <row r="30" spans="1:5" ht="15" customHeight="1" x14ac:dyDescent="0.25">
      <c r="A30" s="5" t="s">
        <v>21</v>
      </c>
      <c r="B30" s="8"/>
      <c r="C30" s="12"/>
      <c r="D30" s="12"/>
      <c r="E30" s="12"/>
    </row>
    <row r="31" spans="1:5" ht="15" customHeight="1" x14ac:dyDescent="0.25">
      <c r="A31" s="5" t="s">
        <v>22</v>
      </c>
      <c r="B31" s="8" t="s">
        <v>51</v>
      </c>
      <c r="C31" s="12"/>
      <c r="D31" s="12"/>
      <c r="E31" s="12"/>
    </row>
    <row r="32" spans="1:5" ht="15" customHeight="1" x14ac:dyDescent="0.25">
      <c r="A32" s="5" t="s">
        <v>22</v>
      </c>
      <c r="B32" s="8" t="s">
        <v>52</v>
      </c>
      <c r="C32" s="12"/>
      <c r="D32" s="12"/>
      <c r="E32" s="12"/>
    </row>
    <row r="33" spans="1:5" ht="15" customHeight="1" x14ac:dyDescent="0.25">
      <c r="A33" s="5" t="s">
        <v>23</v>
      </c>
      <c r="B33" s="8" t="s">
        <v>53</v>
      </c>
      <c r="C33" s="12"/>
      <c r="D33" s="12"/>
      <c r="E33" s="12"/>
    </row>
    <row r="34" spans="1:5" ht="15" customHeight="1" x14ac:dyDescent="0.25">
      <c r="A34" s="5" t="s">
        <v>23</v>
      </c>
      <c r="B34" s="8" t="s">
        <v>54</v>
      </c>
      <c r="C34" s="12"/>
      <c r="D34" s="12"/>
      <c r="E34" s="12"/>
    </row>
    <row r="35" spans="1:5" ht="15" customHeight="1" x14ac:dyDescent="0.25">
      <c r="A35" s="5" t="s">
        <v>24</v>
      </c>
      <c r="B35" s="8"/>
      <c r="C35" s="12"/>
      <c r="D35" s="12"/>
      <c r="E35" s="12"/>
    </row>
    <row r="36" spans="1:5" ht="15" customHeight="1" x14ac:dyDescent="0.25">
      <c r="A36" s="5" t="s">
        <v>25</v>
      </c>
      <c r="B36" s="8"/>
      <c r="C36" s="12">
        <f>0.3/2.61</f>
        <v>0.11494252873563218</v>
      </c>
      <c r="D36" s="12">
        <f>0.3/2.61</f>
        <v>0.11494252873563218</v>
      </c>
      <c r="E36" s="12">
        <f>0.3/2.61</f>
        <v>0.11494252873563218</v>
      </c>
    </row>
    <row r="37" spans="1:5" ht="15" customHeight="1" x14ac:dyDescent="0.25">
      <c r="A37" s="5" t="s">
        <v>26</v>
      </c>
      <c r="B37" s="8"/>
      <c r="C37" s="12"/>
      <c r="D37" s="12"/>
      <c r="E37" s="12"/>
    </row>
    <row r="38" spans="1:5" ht="15" customHeight="1" x14ac:dyDescent="0.25">
      <c r="A38" s="5" t="s">
        <v>27</v>
      </c>
      <c r="B38" s="8" t="s">
        <v>55</v>
      </c>
      <c r="C38" s="12">
        <f>0.55/2.61</f>
        <v>0.21072796934865903</v>
      </c>
      <c r="D38" s="12">
        <f>0.8/2.61</f>
        <v>0.30651340996168586</v>
      </c>
      <c r="E38" s="12">
        <f>0.7/2.61</f>
        <v>0.26819923371647508</v>
      </c>
    </row>
    <row r="39" spans="1:5" ht="15" customHeight="1" x14ac:dyDescent="0.25">
      <c r="A39" s="5" t="s">
        <v>27</v>
      </c>
      <c r="B39" s="8" t="s">
        <v>56</v>
      </c>
      <c r="C39" s="12"/>
      <c r="D39" s="12"/>
      <c r="E39" s="12"/>
    </row>
    <row r="40" spans="1:5" ht="15" customHeight="1" x14ac:dyDescent="0.25">
      <c r="A40" s="5" t="s">
        <v>28</v>
      </c>
      <c r="B40" s="8" t="s">
        <v>55</v>
      </c>
      <c r="C40" s="12">
        <f>0.55/2.61</f>
        <v>0.21072796934865903</v>
      </c>
      <c r="D40" s="12">
        <f>0.6/2.61</f>
        <v>0.22988505747126436</v>
      </c>
      <c r="E40" s="12">
        <f>0.55/2.61</f>
        <v>0.21072796934865903</v>
      </c>
    </row>
    <row r="41" spans="1:5" ht="15" customHeight="1" x14ac:dyDescent="0.25">
      <c r="A41" s="5" t="s">
        <v>28</v>
      </c>
      <c r="B41" s="8" t="s">
        <v>56</v>
      </c>
      <c r="C41" s="12"/>
      <c r="D41" s="12"/>
      <c r="E41" s="12"/>
    </row>
    <row r="42" spans="1:5" ht="15" customHeight="1" x14ac:dyDescent="0.25">
      <c r="A42" s="5" t="s">
        <v>29</v>
      </c>
      <c r="B42" s="8" t="s">
        <v>57</v>
      </c>
      <c r="C42" s="12">
        <f>0.35/2.61</f>
        <v>0.13409961685823754</v>
      </c>
      <c r="D42" s="12">
        <f>0.45/2.61</f>
        <v>0.17241379310344829</v>
      </c>
      <c r="E42" s="12">
        <f>0.4/2.61</f>
        <v>0.15325670498084293</v>
      </c>
    </row>
    <row r="43" spans="1:5" ht="15" customHeight="1" x14ac:dyDescent="0.25">
      <c r="A43" s="5" t="s">
        <v>29</v>
      </c>
      <c r="B43" s="8" t="s">
        <v>58</v>
      </c>
      <c r="C43" s="12"/>
      <c r="D43" s="12"/>
      <c r="E43" s="12"/>
    </row>
    <row r="44" spans="1:5" ht="15" customHeight="1" x14ac:dyDescent="0.25">
      <c r="A44" s="5" t="s">
        <v>7</v>
      </c>
      <c r="B44" s="8" t="s">
        <v>59</v>
      </c>
      <c r="C44" s="12"/>
      <c r="D44" s="12"/>
      <c r="E44" s="12"/>
    </row>
    <row r="45" spans="1:5" ht="15" customHeight="1" x14ac:dyDescent="0.25">
      <c r="A45" s="5" t="s">
        <v>7</v>
      </c>
      <c r="B45" s="8" t="s">
        <v>8</v>
      </c>
      <c r="C45" s="12"/>
      <c r="D45" s="12"/>
      <c r="E45" s="12"/>
    </row>
    <row r="46" spans="1:5" ht="15" customHeight="1" x14ac:dyDescent="0.25">
      <c r="A46" s="5" t="s">
        <v>7</v>
      </c>
      <c r="B46" s="8" t="s">
        <v>60</v>
      </c>
      <c r="C46" s="12"/>
      <c r="D46" s="12"/>
      <c r="E46" s="12"/>
    </row>
    <row r="47" spans="1:5" ht="15" customHeight="1" x14ac:dyDescent="0.25">
      <c r="A47" s="5" t="s">
        <v>7</v>
      </c>
      <c r="B47" s="8" t="s">
        <v>61</v>
      </c>
      <c r="C47" s="12"/>
      <c r="D47" s="12"/>
      <c r="E47" s="12"/>
    </row>
    <row r="48" spans="1:5" ht="15" customHeight="1" x14ac:dyDescent="0.25">
      <c r="A48" s="5" t="s">
        <v>30</v>
      </c>
      <c r="B48" s="8" t="s">
        <v>62</v>
      </c>
      <c r="C48" s="12"/>
      <c r="D48" s="12"/>
      <c r="E48" s="12"/>
    </row>
    <row r="49" spans="1:5" ht="15" customHeight="1" x14ac:dyDescent="0.25">
      <c r="A49" s="5" t="s">
        <v>30</v>
      </c>
      <c r="B49" s="8" t="s">
        <v>63</v>
      </c>
      <c r="C49" s="12"/>
      <c r="D49" s="12"/>
      <c r="E49" s="12"/>
    </row>
    <row r="50" spans="1:5" ht="15" customHeight="1" x14ac:dyDescent="0.25">
      <c r="A50" s="5" t="s">
        <v>30</v>
      </c>
      <c r="B50" s="8" t="s">
        <v>64</v>
      </c>
      <c r="C50" s="12"/>
      <c r="D50" s="12"/>
      <c r="E50" s="12"/>
    </row>
    <row r="51" spans="1:5" ht="15" customHeight="1" x14ac:dyDescent="0.25">
      <c r="A51" s="5" t="s">
        <v>31</v>
      </c>
      <c r="B51" s="8" t="s">
        <v>65</v>
      </c>
      <c r="C51" s="12"/>
      <c r="D51" s="12"/>
      <c r="E51" s="12"/>
    </row>
    <row r="52" spans="1:5" ht="15" customHeight="1" x14ac:dyDescent="0.25">
      <c r="A52" s="5" t="s">
        <v>31</v>
      </c>
      <c r="B52" s="8" t="s">
        <v>66</v>
      </c>
      <c r="C52" s="12"/>
      <c r="D52" s="12"/>
      <c r="E52" s="12"/>
    </row>
    <row r="53" spans="1:5" ht="15" customHeight="1" x14ac:dyDescent="0.25">
      <c r="A53" s="5" t="s">
        <v>31</v>
      </c>
      <c r="B53" s="8" t="s">
        <v>67</v>
      </c>
      <c r="C53" s="12"/>
      <c r="D53" s="12"/>
      <c r="E53" s="12"/>
    </row>
    <row r="54" spans="1:5" ht="15" customHeight="1" x14ac:dyDescent="0.25">
      <c r="A54" s="5" t="s">
        <v>68</v>
      </c>
      <c r="B54" s="8"/>
      <c r="C54" s="12">
        <f>5/2.61</f>
        <v>1.9157088122605366</v>
      </c>
      <c r="D54" s="12">
        <f>6/2.61</f>
        <v>2.298850574712644</v>
      </c>
      <c r="E54" s="12">
        <f>5/2.61</f>
        <v>1.9157088122605366</v>
      </c>
    </row>
    <row r="55" spans="1:5" ht="15" customHeight="1" x14ac:dyDescent="0.25">
      <c r="A55" s="5" t="s">
        <v>69</v>
      </c>
      <c r="B55" s="8"/>
      <c r="C55" s="12">
        <f>4.5/2.61</f>
        <v>1.7241379310344829</v>
      </c>
      <c r="D55" s="12">
        <f>5/2.61</f>
        <v>1.9157088122605366</v>
      </c>
      <c r="E55" s="12">
        <f>5/2.61</f>
        <v>1.9157088122605366</v>
      </c>
    </row>
    <row r="56" spans="1:5" ht="15" customHeight="1" x14ac:dyDescent="0.25">
      <c r="A56" s="5" t="s">
        <v>70</v>
      </c>
      <c r="B56" s="8"/>
      <c r="C56" s="12">
        <f>5/2.61</f>
        <v>1.9157088122605366</v>
      </c>
      <c r="D56" s="12">
        <f>5.6/2.61</f>
        <v>2.1455938697318007</v>
      </c>
      <c r="E56" s="12">
        <f>5/2.61</f>
        <v>1.9157088122605366</v>
      </c>
    </row>
    <row r="57" spans="1:5" ht="15" customHeight="1" x14ac:dyDescent="0.25">
      <c r="A57" s="5" t="s">
        <v>71</v>
      </c>
      <c r="B57" s="8"/>
      <c r="C57" s="12"/>
      <c r="D57" s="12"/>
      <c r="E57" s="12"/>
    </row>
    <row r="58" spans="1:5" ht="15" customHeight="1" x14ac:dyDescent="0.25">
      <c r="A58" s="5" t="s">
        <v>72</v>
      </c>
      <c r="B58" s="8" t="s">
        <v>43</v>
      </c>
      <c r="C58" s="12">
        <f>4/2.61</f>
        <v>1.5325670498084292</v>
      </c>
      <c r="D58" s="12">
        <f>4.5/2.61</f>
        <v>1.7241379310344829</v>
      </c>
      <c r="E58" s="12">
        <f>4.5/2.61</f>
        <v>1.7241379310344829</v>
      </c>
    </row>
    <row r="59" spans="1:5" ht="15" customHeight="1" x14ac:dyDescent="0.25">
      <c r="A59" s="5" t="s">
        <v>72</v>
      </c>
      <c r="B59" s="8" t="s">
        <v>42</v>
      </c>
      <c r="C59" s="12"/>
      <c r="D59" s="12"/>
      <c r="E59" s="12"/>
    </row>
    <row r="60" spans="1:5" ht="15" customHeight="1" x14ac:dyDescent="0.25">
      <c r="A60" s="5" t="s">
        <v>73</v>
      </c>
      <c r="B60" s="8" t="s">
        <v>43</v>
      </c>
      <c r="C60" s="12"/>
      <c r="D60" s="12"/>
      <c r="E60" s="12"/>
    </row>
    <row r="61" spans="1:5" ht="15" customHeight="1" x14ac:dyDescent="0.25">
      <c r="A61" s="5" t="s">
        <v>73</v>
      </c>
      <c r="B61" s="8" t="s">
        <v>42</v>
      </c>
      <c r="C61" s="12"/>
      <c r="D61" s="12"/>
      <c r="E61" s="12"/>
    </row>
    <row r="62" spans="1:5" ht="15" customHeight="1" x14ac:dyDescent="0.25">
      <c r="A62" s="5" t="s">
        <v>74</v>
      </c>
      <c r="B62" s="8" t="s">
        <v>76</v>
      </c>
      <c r="C62" s="12"/>
      <c r="D62" s="12"/>
      <c r="E62" s="12"/>
    </row>
    <row r="63" spans="1:5" ht="15" customHeight="1" x14ac:dyDescent="0.25">
      <c r="A63" s="5" t="s">
        <v>75</v>
      </c>
      <c r="B63" s="8"/>
      <c r="C63" s="12"/>
      <c r="D63" s="12"/>
      <c r="E63" s="12"/>
    </row>
    <row r="64" spans="1:5" x14ac:dyDescent="0.25">
      <c r="A64" s="9"/>
      <c r="B64" s="10"/>
      <c r="C64" s="11"/>
      <c r="D64" s="11"/>
      <c r="E64" s="11"/>
    </row>
    <row r="65" spans="2:5" x14ac:dyDescent="0.25">
      <c r="B65" s="2"/>
      <c r="C65" s="3"/>
      <c r="D65" s="3"/>
      <c r="E65" s="3"/>
    </row>
    <row r="66" spans="2:5" x14ac:dyDescent="0.25">
      <c r="B66" s="2"/>
      <c r="C66" s="3"/>
      <c r="D66" s="3"/>
      <c r="E66" s="3"/>
    </row>
    <row r="67" spans="2:5" x14ac:dyDescent="0.25">
      <c r="B67" s="2"/>
      <c r="C67" s="3"/>
      <c r="D67" s="3"/>
      <c r="E67" s="3"/>
    </row>
    <row r="68" spans="2:5" x14ac:dyDescent="0.25">
      <c r="B68" s="2"/>
      <c r="C68" s="3"/>
      <c r="D68" s="3"/>
      <c r="E68" s="3"/>
    </row>
    <row r="69" spans="2:5" x14ac:dyDescent="0.25">
      <c r="B69" s="2"/>
      <c r="C69" s="3"/>
      <c r="D69" s="3"/>
      <c r="E69" s="3"/>
    </row>
    <row r="70" spans="2:5" x14ac:dyDescent="0.25">
      <c r="B70" s="2"/>
      <c r="C70" s="3"/>
      <c r="D70" s="3"/>
      <c r="E70" s="3"/>
    </row>
    <row r="71" spans="2:5" x14ac:dyDescent="0.25">
      <c r="B71" s="2"/>
      <c r="C71" s="3"/>
      <c r="D71" s="3"/>
      <c r="E71" s="3"/>
    </row>
    <row r="72" spans="2:5" x14ac:dyDescent="0.25">
      <c r="B72" s="2"/>
      <c r="C72" s="3"/>
      <c r="D72" s="3"/>
      <c r="E72" s="3"/>
    </row>
    <row r="73" spans="2:5" x14ac:dyDescent="0.25">
      <c r="B73" s="2"/>
      <c r="C73" s="3"/>
      <c r="D73" s="3"/>
      <c r="E73" s="3"/>
    </row>
    <row r="74" spans="2:5" x14ac:dyDescent="0.25">
      <c r="B74" s="2"/>
      <c r="C74" s="3"/>
      <c r="D74" s="3"/>
      <c r="E74" s="3"/>
    </row>
    <row r="75" spans="2:5" x14ac:dyDescent="0.25">
      <c r="B75" s="2"/>
      <c r="C75" s="3"/>
      <c r="D75" s="3"/>
      <c r="E75" s="3"/>
    </row>
    <row r="76" spans="2:5" x14ac:dyDescent="0.25">
      <c r="B76" s="2"/>
      <c r="C76" s="3"/>
      <c r="D76" s="3"/>
      <c r="E76" s="3"/>
    </row>
    <row r="77" spans="2:5" x14ac:dyDescent="0.25">
      <c r="B77" s="2"/>
      <c r="C77" s="3"/>
      <c r="D77" s="3"/>
      <c r="E77" s="3"/>
    </row>
    <row r="78" spans="2:5" x14ac:dyDescent="0.25">
      <c r="B78" s="2"/>
      <c r="C78" s="3"/>
      <c r="D78" s="3"/>
      <c r="E78" s="3"/>
    </row>
    <row r="79" spans="2:5" x14ac:dyDescent="0.25">
      <c r="B79" s="2"/>
      <c r="C79" s="3"/>
      <c r="D79" s="3"/>
      <c r="E79" s="3"/>
    </row>
    <row r="80" spans="2:5" x14ac:dyDescent="0.25">
      <c r="B80" s="2"/>
      <c r="C80" s="3"/>
      <c r="D80" s="3"/>
      <c r="E80" s="3"/>
    </row>
    <row r="81" spans="2:5" x14ac:dyDescent="0.25">
      <c r="B81" s="2"/>
      <c r="C81" s="3"/>
      <c r="D81" s="3"/>
      <c r="E81" s="3"/>
    </row>
    <row r="82" spans="2:5" x14ac:dyDescent="0.25">
      <c r="B82" s="2"/>
      <c r="C82" s="3"/>
      <c r="D82" s="3"/>
      <c r="E82" s="3"/>
    </row>
    <row r="83" spans="2:5" x14ac:dyDescent="0.25">
      <c r="B83" s="2"/>
      <c r="C83" s="3"/>
      <c r="D83" s="3"/>
      <c r="E83" s="3"/>
    </row>
    <row r="84" spans="2:5" x14ac:dyDescent="0.25">
      <c r="B84" s="2"/>
      <c r="C84" s="3"/>
      <c r="D84" s="3"/>
      <c r="E84" s="3"/>
    </row>
    <row r="85" spans="2:5" x14ac:dyDescent="0.25">
      <c r="B85" s="2"/>
      <c r="C85" s="3"/>
      <c r="D85" s="3"/>
      <c r="E85" s="3"/>
    </row>
    <row r="86" spans="2:5" x14ac:dyDescent="0.25">
      <c r="B86" s="2"/>
      <c r="C86" s="3"/>
      <c r="D86" s="3"/>
      <c r="E86" s="3"/>
    </row>
    <row r="87" spans="2:5" x14ac:dyDescent="0.25">
      <c r="B87" s="2"/>
      <c r="C87" s="3"/>
      <c r="D87" s="3"/>
      <c r="E87" s="3"/>
    </row>
    <row r="88" spans="2:5" x14ac:dyDescent="0.25">
      <c r="B88" s="2"/>
      <c r="C88" s="3"/>
      <c r="D88" s="3"/>
      <c r="E88" s="3"/>
    </row>
    <row r="89" spans="2:5" x14ac:dyDescent="0.25">
      <c r="B89" s="2"/>
      <c r="C89" s="3"/>
      <c r="D89" s="3"/>
      <c r="E89" s="3"/>
    </row>
    <row r="90" spans="2:5" x14ac:dyDescent="0.25">
      <c r="B90" s="2"/>
      <c r="C90" s="3"/>
      <c r="D90" s="3"/>
      <c r="E90" s="3"/>
    </row>
    <row r="91" spans="2:5" x14ac:dyDescent="0.25">
      <c r="B91" s="2"/>
      <c r="C91" s="3"/>
      <c r="D91" s="3"/>
      <c r="E91" s="3"/>
    </row>
  </sheetData>
  <sheetProtection algorithmName="SHA-512" hashValue="/DAgn+u9hs7SGHhUmIydxqESgqmLV22CfW/BEgXtIjTmpP+JbtaOUBdjQ9Afr8lRIXwMULj4uZ45bAT1p1PsKg==" saltValue="es4zvkSM955tTk/z5KJ86w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d45786f-a737-4735-8af6-df12fb6939a2" origin="userSelected"/>
</file>

<file path=customXml/itemProps1.xml><?xml version="1.0" encoding="utf-8"?>
<ds:datastoreItem xmlns:ds="http://schemas.openxmlformats.org/officeDocument/2006/customXml" ds:itemID="{90385C33-6B6D-47EB-9D0F-9A94404BF80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[EBRD]</cp:keywords>
  <cp:lastModifiedBy/>
  <dcterms:created xsi:type="dcterms:W3CDTF">2015-06-05T18:19:34Z</dcterms:created>
  <dcterms:modified xsi:type="dcterms:W3CDTF">2018-09-14T10:48:24Z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e8448e7e-6e11-4329-b539-c03012d95c57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7jrLxzihatVaCCfagmaivodj6SGCnB1E</vt:lpwstr>
  </property>
</Properties>
</file>