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YHU\Desktop\"/>
    </mc:Choice>
  </mc:AlternateContent>
  <xr:revisionPtr revIDLastSave="0" documentId="13_ncr:1_{C0813393-63E3-4289-8C3C-1BDEB348FA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L1Beta-WH294" sheetId="26" r:id="rId1"/>
    <sheet name="TNF-alfa-WH294" sheetId="27" r:id="rId2"/>
    <sheet name="IL1Ra-WH294" sheetId="28" r:id="rId3"/>
    <sheet name="TSG6-WH294" sheetId="29" r:id="rId4"/>
    <sheet name="ACTIN BETA-WH294" sheetId="31" r:id="rId5"/>
    <sheet name="LMNA-C -WH294" sheetId="32" r:id="rId6"/>
    <sheet name="MYOSIN -WH294" sheetId="33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4" i="33" l="1"/>
  <c r="V15" i="33"/>
  <c r="V22" i="32"/>
  <c r="U16" i="32"/>
  <c r="V23" i="32"/>
  <c r="T21" i="31"/>
  <c r="V20" i="31"/>
  <c r="V17" i="31"/>
  <c r="V16" i="29"/>
  <c r="V22" i="29"/>
  <c r="I21" i="28"/>
  <c r="U21" i="28"/>
  <c r="I17" i="28"/>
  <c r="U17" i="28"/>
  <c r="I15" i="28"/>
  <c r="V15" i="28"/>
  <c r="L58" i="27"/>
  <c r="M58" i="27"/>
  <c r="N58" i="27"/>
  <c r="L59" i="27"/>
  <c r="M59" i="27"/>
  <c r="N59" i="27"/>
  <c r="L60" i="27"/>
  <c r="M60" i="27"/>
  <c r="N60" i="27"/>
  <c r="L61" i="27"/>
  <c r="M61" i="27"/>
  <c r="N61" i="27"/>
  <c r="L62" i="27"/>
  <c r="M62" i="27"/>
  <c r="N62" i="27"/>
  <c r="L63" i="27"/>
  <c r="M63" i="27"/>
  <c r="N63" i="27"/>
  <c r="L64" i="27"/>
  <c r="M64" i="27"/>
  <c r="N64" i="27"/>
  <c r="L65" i="27"/>
  <c r="M65" i="27"/>
  <c r="N65" i="27"/>
  <c r="L66" i="27"/>
  <c r="M66" i="27"/>
  <c r="N66" i="27"/>
  <c r="L67" i="27"/>
  <c r="M67" i="27"/>
  <c r="N67" i="27"/>
  <c r="L68" i="27"/>
  <c r="M68" i="27"/>
  <c r="N68" i="27"/>
  <c r="L69" i="27"/>
  <c r="M69" i="27"/>
  <c r="N69" i="27"/>
  <c r="I16" i="27"/>
  <c r="I13" i="27"/>
  <c r="Q24" i="26"/>
  <c r="V24" i="26"/>
  <c r="U24" i="26"/>
  <c r="AC17" i="28"/>
  <c r="I18" i="26"/>
  <c r="U18" i="26"/>
  <c r="I22" i="32"/>
  <c r="U22" i="32"/>
  <c r="T22" i="32"/>
  <c r="Y22" i="32"/>
  <c r="AG22" i="32"/>
  <c r="I13" i="33"/>
  <c r="T13" i="33"/>
  <c r="U13" i="33"/>
  <c r="V13" i="33"/>
  <c r="I24" i="33"/>
  <c r="I15" i="33"/>
  <c r="U15" i="33"/>
  <c r="T15" i="33"/>
  <c r="AD15" i="33"/>
  <c r="T24" i="33"/>
  <c r="U24" i="33"/>
  <c r="Y24" i="33"/>
  <c r="H52" i="33"/>
  <c r="P52" i="33"/>
  <c r="X52" i="33"/>
  <c r="AG24" i="33"/>
  <c r="F84" i="33"/>
  <c r="L52" i="33"/>
  <c r="T52" i="33"/>
  <c r="B84" i="33"/>
  <c r="I23" i="33"/>
  <c r="T23" i="33"/>
  <c r="U23" i="33"/>
  <c r="V23" i="33"/>
  <c r="Y23" i="33"/>
  <c r="H51" i="33"/>
  <c r="P51" i="33"/>
  <c r="X51" i="33"/>
  <c r="AG23" i="33"/>
  <c r="F83" i="33"/>
  <c r="L51" i="33"/>
  <c r="T51" i="33"/>
  <c r="B83" i="33"/>
  <c r="I22" i="33"/>
  <c r="T22" i="33"/>
  <c r="U22" i="33"/>
  <c r="V22" i="33"/>
  <c r="Y22" i="33"/>
  <c r="H50" i="33"/>
  <c r="P50" i="33"/>
  <c r="X50" i="33"/>
  <c r="AG22" i="33"/>
  <c r="F82" i="33"/>
  <c r="L50" i="33"/>
  <c r="T50" i="33"/>
  <c r="B82" i="33"/>
  <c r="I21" i="33"/>
  <c r="T21" i="33"/>
  <c r="U21" i="33"/>
  <c r="V21" i="33"/>
  <c r="Y21" i="33"/>
  <c r="H49" i="33"/>
  <c r="P49" i="33"/>
  <c r="X49" i="33"/>
  <c r="AG21" i="33"/>
  <c r="F81" i="33"/>
  <c r="L49" i="33"/>
  <c r="T49" i="33"/>
  <c r="B81" i="33"/>
  <c r="I20" i="33"/>
  <c r="T20" i="33"/>
  <c r="U20" i="33"/>
  <c r="V20" i="33"/>
  <c r="Y20" i="33"/>
  <c r="H48" i="33"/>
  <c r="P48" i="33"/>
  <c r="X48" i="33"/>
  <c r="AG20" i="33"/>
  <c r="F80" i="33"/>
  <c r="L48" i="33"/>
  <c r="T48" i="33"/>
  <c r="B80" i="33"/>
  <c r="I19" i="33"/>
  <c r="T19" i="33"/>
  <c r="U19" i="33"/>
  <c r="V19" i="33"/>
  <c r="Y19" i="33"/>
  <c r="H47" i="33"/>
  <c r="P47" i="33"/>
  <c r="X47" i="33"/>
  <c r="AG19" i="33"/>
  <c r="F79" i="33"/>
  <c r="L47" i="33"/>
  <c r="T47" i="33"/>
  <c r="B79" i="33"/>
  <c r="I18" i="33"/>
  <c r="T18" i="33"/>
  <c r="U18" i="33"/>
  <c r="V18" i="33"/>
  <c r="Y18" i="33"/>
  <c r="H46" i="33"/>
  <c r="P46" i="33"/>
  <c r="X46" i="33"/>
  <c r="AG18" i="33"/>
  <c r="F78" i="33"/>
  <c r="L46" i="33"/>
  <c r="T46" i="33"/>
  <c r="B78" i="33"/>
  <c r="I17" i="33"/>
  <c r="T17" i="33"/>
  <c r="U17" i="33"/>
  <c r="V17" i="33"/>
  <c r="Y17" i="33"/>
  <c r="H45" i="33"/>
  <c r="P45" i="33"/>
  <c r="X45" i="33"/>
  <c r="AG17" i="33"/>
  <c r="F77" i="33"/>
  <c r="L45" i="33"/>
  <c r="T45" i="33"/>
  <c r="B77" i="33"/>
  <c r="I16" i="33"/>
  <c r="T16" i="33"/>
  <c r="U16" i="33"/>
  <c r="V16" i="33"/>
  <c r="Y16" i="33"/>
  <c r="H44" i="33"/>
  <c r="P44" i="33"/>
  <c r="X44" i="33"/>
  <c r="AG16" i="33"/>
  <c r="F76" i="33"/>
  <c r="L44" i="33"/>
  <c r="T44" i="33"/>
  <c r="B76" i="33"/>
  <c r="Y15" i="33"/>
  <c r="H43" i="33"/>
  <c r="P43" i="33"/>
  <c r="X43" i="33"/>
  <c r="AG15" i="33"/>
  <c r="F75" i="33"/>
  <c r="L43" i="33"/>
  <c r="T43" i="33"/>
  <c r="B75" i="33"/>
  <c r="I14" i="33"/>
  <c r="T14" i="33"/>
  <c r="U14" i="33"/>
  <c r="V14" i="33"/>
  <c r="Y14" i="33"/>
  <c r="H42" i="33"/>
  <c r="P42" i="33"/>
  <c r="X42" i="33"/>
  <c r="AG14" i="33"/>
  <c r="F74" i="33"/>
  <c r="L42" i="33"/>
  <c r="T42" i="33"/>
  <c r="B74" i="33"/>
  <c r="Y13" i="33"/>
  <c r="H41" i="33"/>
  <c r="P41" i="33"/>
  <c r="X41" i="33"/>
  <c r="AG13" i="33"/>
  <c r="F73" i="33"/>
  <c r="L41" i="33"/>
  <c r="T41" i="33"/>
  <c r="B73" i="33"/>
  <c r="AB24" i="33"/>
  <c r="AC24" i="33"/>
  <c r="AD24" i="33"/>
  <c r="B52" i="33"/>
  <c r="E52" i="33"/>
  <c r="AB23" i="33"/>
  <c r="AC23" i="33"/>
  <c r="AD23" i="33"/>
  <c r="B51" i="33"/>
  <c r="E51" i="33"/>
  <c r="AB22" i="33"/>
  <c r="AC22" i="33"/>
  <c r="AD22" i="33"/>
  <c r="B50" i="33"/>
  <c r="E50" i="33"/>
  <c r="AB21" i="33"/>
  <c r="AC21" i="33"/>
  <c r="AD21" i="33"/>
  <c r="B49" i="33"/>
  <c r="E49" i="33"/>
  <c r="AB20" i="33"/>
  <c r="AC20" i="33"/>
  <c r="AD20" i="33"/>
  <c r="B48" i="33"/>
  <c r="E48" i="33"/>
  <c r="AB19" i="33"/>
  <c r="AC19" i="33"/>
  <c r="AD19" i="33"/>
  <c r="B47" i="33"/>
  <c r="E47" i="33"/>
  <c r="AB18" i="33"/>
  <c r="AC18" i="33"/>
  <c r="AD18" i="33"/>
  <c r="B46" i="33"/>
  <c r="E46" i="33"/>
  <c r="AB17" i="33"/>
  <c r="AC17" i="33"/>
  <c r="AD17" i="33"/>
  <c r="B45" i="33"/>
  <c r="E45" i="33"/>
  <c r="AB16" i="33"/>
  <c r="AC16" i="33"/>
  <c r="AD16" i="33"/>
  <c r="B44" i="33"/>
  <c r="E44" i="33"/>
  <c r="AB15" i="33"/>
  <c r="AC15" i="33"/>
  <c r="B43" i="33"/>
  <c r="E43" i="33"/>
  <c r="AB14" i="33"/>
  <c r="AC14" i="33"/>
  <c r="AD14" i="33"/>
  <c r="B42" i="33"/>
  <c r="E42" i="33"/>
  <c r="AB13" i="33"/>
  <c r="AC13" i="33"/>
  <c r="AD13" i="33"/>
  <c r="B41" i="33"/>
  <c r="E41" i="33"/>
  <c r="Q24" i="33"/>
  <c r="Q23" i="33"/>
  <c r="Q22" i="33"/>
  <c r="Q21" i="33"/>
  <c r="Q20" i="33"/>
  <c r="Q19" i="33"/>
  <c r="Q18" i="33"/>
  <c r="Q17" i="33"/>
  <c r="Q16" i="33"/>
  <c r="Q15" i="33"/>
  <c r="Q14" i="33"/>
  <c r="Q13" i="33"/>
  <c r="I24" i="32"/>
  <c r="T24" i="32"/>
  <c r="U24" i="32"/>
  <c r="V24" i="32"/>
  <c r="Y24" i="32"/>
  <c r="H52" i="32"/>
  <c r="P52" i="32"/>
  <c r="X52" i="32"/>
  <c r="AG24" i="32"/>
  <c r="F84" i="32"/>
  <c r="L52" i="32"/>
  <c r="T52" i="32"/>
  <c r="B84" i="32"/>
  <c r="I23" i="32"/>
  <c r="U23" i="32"/>
  <c r="Y23" i="32"/>
  <c r="H51" i="32"/>
  <c r="P51" i="32"/>
  <c r="X51" i="32"/>
  <c r="AG23" i="32"/>
  <c r="F83" i="32"/>
  <c r="L51" i="32"/>
  <c r="T51" i="32"/>
  <c r="B83" i="32"/>
  <c r="H50" i="32"/>
  <c r="P50" i="32"/>
  <c r="X50" i="32"/>
  <c r="F82" i="32"/>
  <c r="L50" i="32"/>
  <c r="T50" i="32"/>
  <c r="B82" i="32"/>
  <c r="I21" i="32"/>
  <c r="T21" i="32"/>
  <c r="U21" i="32"/>
  <c r="V21" i="32"/>
  <c r="Y21" i="32"/>
  <c r="H49" i="32"/>
  <c r="P49" i="32"/>
  <c r="X49" i="32"/>
  <c r="AG21" i="32"/>
  <c r="F81" i="32"/>
  <c r="L49" i="32"/>
  <c r="T49" i="32"/>
  <c r="B81" i="32"/>
  <c r="I20" i="32"/>
  <c r="T20" i="32"/>
  <c r="U20" i="32"/>
  <c r="V20" i="32"/>
  <c r="Y20" i="32"/>
  <c r="H48" i="32"/>
  <c r="P48" i="32"/>
  <c r="X48" i="32"/>
  <c r="AG20" i="32"/>
  <c r="F80" i="32"/>
  <c r="L48" i="32"/>
  <c r="T48" i="32"/>
  <c r="B80" i="32"/>
  <c r="I19" i="32"/>
  <c r="T19" i="32"/>
  <c r="U19" i="32"/>
  <c r="V19" i="32"/>
  <c r="Y19" i="32"/>
  <c r="H47" i="32"/>
  <c r="P47" i="32"/>
  <c r="X47" i="32"/>
  <c r="AG19" i="32"/>
  <c r="F79" i="32"/>
  <c r="L47" i="32"/>
  <c r="T47" i="32"/>
  <c r="B79" i="32"/>
  <c r="I18" i="32"/>
  <c r="T18" i="32"/>
  <c r="U18" i="32"/>
  <c r="V18" i="32"/>
  <c r="Y18" i="32"/>
  <c r="H46" i="32"/>
  <c r="P46" i="32"/>
  <c r="X46" i="32"/>
  <c r="AG18" i="32"/>
  <c r="F78" i="32"/>
  <c r="L46" i="32"/>
  <c r="T46" i="32"/>
  <c r="B78" i="32"/>
  <c r="I17" i="32"/>
  <c r="T17" i="32"/>
  <c r="U17" i="32"/>
  <c r="V17" i="32"/>
  <c r="Y17" i="32"/>
  <c r="H45" i="32"/>
  <c r="P45" i="32"/>
  <c r="X45" i="32"/>
  <c r="AG17" i="32"/>
  <c r="F77" i="32"/>
  <c r="L45" i="32"/>
  <c r="T45" i="32"/>
  <c r="B77" i="32"/>
  <c r="I16" i="32"/>
  <c r="T16" i="32"/>
  <c r="V16" i="32"/>
  <c r="Y16" i="32"/>
  <c r="H44" i="32"/>
  <c r="P44" i="32"/>
  <c r="X44" i="32"/>
  <c r="AG16" i="32"/>
  <c r="F76" i="32"/>
  <c r="L44" i="32"/>
  <c r="T44" i="32"/>
  <c r="B76" i="32"/>
  <c r="I15" i="32"/>
  <c r="T15" i="32"/>
  <c r="U15" i="32"/>
  <c r="V15" i="32"/>
  <c r="Y15" i="32"/>
  <c r="H43" i="32"/>
  <c r="P43" i="32"/>
  <c r="X43" i="32"/>
  <c r="AG15" i="32"/>
  <c r="F75" i="32"/>
  <c r="L43" i="32"/>
  <c r="T43" i="32"/>
  <c r="B75" i="32"/>
  <c r="I14" i="32"/>
  <c r="T14" i="32"/>
  <c r="U14" i="32"/>
  <c r="V14" i="32"/>
  <c r="Y14" i="32"/>
  <c r="H42" i="32"/>
  <c r="P42" i="32"/>
  <c r="X42" i="32"/>
  <c r="AG14" i="32"/>
  <c r="F74" i="32"/>
  <c r="L42" i="32"/>
  <c r="T42" i="32"/>
  <c r="B74" i="32"/>
  <c r="I13" i="32"/>
  <c r="T13" i="32"/>
  <c r="U13" i="32"/>
  <c r="V13" i="32"/>
  <c r="Y13" i="32"/>
  <c r="H41" i="32"/>
  <c r="P41" i="32"/>
  <c r="X41" i="32"/>
  <c r="AG13" i="32"/>
  <c r="F73" i="32"/>
  <c r="L41" i="32"/>
  <c r="T41" i="32"/>
  <c r="B73" i="32"/>
  <c r="AB24" i="32"/>
  <c r="AC24" i="32"/>
  <c r="AD24" i="32"/>
  <c r="B52" i="32"/>
  <c r="E52" i="32"/>
  <c r="AB23" i="32"/>
  <c r="AC23" i="32"/>
  <c r="AD23" i="32"/>
  <c r="B51" i="32"/>
  <c r="E51" i="32"/>
  <c r="AB22" i="32"/>
  <c r="AC22" i="32"/>
  <c r="AD22" i="32"/>
  <c r="B50" i="32"/>
  <c r="E50" i="32"/>
  <c r="AB21" i="32"/>
  <c r="AC21" i="32"/>
  <c r="AD21" i="32"/>
  <c r="B49" i="32"/>
  <c r="E49" i="32"/>
  <c r="AB20" i="32"/>
  <c r="AC20" i="32"/>
  <c r="AD20" i="32"/>
  <c r="B48" i="32"/>
  <c r="E48" i="32"/>
  <c r="AB19" i="32"/>
  <c r="AC19" i="32"/>
  <c r="AD19" i="32"/>
  <c r="B47" i="32"/>
  <c r="E47" i="32"/>
  <c r="AB18" i="32"/>
  <c r="AC18" i="32"/>
  <c r="AD18" i="32"/>
  <c r="B46" i="32"/>
  <c r="E46" i="32"/>
  <c r="AB17" i="32"/>
  <c r="AC17" i="32"/>
  <c r="AD17" i="32"/>
  <c r="B45" i="32"/>
  <c r="E45" i="32"/>
  <c r="AB16" i="32"/>
  <c r="AC16" i="32"/>
  <c r="AD16" i="32"/>
  <c r="B44" i="32"/>
  <c r="E44" i="32"/>
  <c r="AB15" i="32"/>
  <c r="AC15" i="32"/>
  <c r="AD15" i="32"/>
  <c r="B43" i="32"/>
  <c r="E43" i="32"/>
  <c r="AB14" i="32"/>
  <c r="AC14" i="32"/>
  <c r="AD14" i="32"/>
  <c r="B42" i="32"/>
  <c r="E42" i="32"/>
  <c r="AB13" i="32"/>
  <c r="AC13" i="32"/>
  <c r="AD13" i="32"/>
  <c r="B41" i="32"/>
  <c r="E41" i="32"/>
  <c r="Q24" i="32"/>
  <c r="Q23" i="32"/>
  <c r="Q22" i="32"/>
  <c r="Q21" i="32"/>
  <c r="Q20" i="32"/>
  <c r="Q19" i="32"/>
  <c r="Q18" i="32"/>
  <c r="Q17" i="32"/>
  <c r="Q16" i="32"/>
  <c r="Q15" i="32"/>
  <c r="Q14" i="32"/>
  <c r="Q13" i="32"/>
  <c r="I24" i="31"/>
  <c r="T24" i="31"/>
  <c r="U24" i="31"/>
  <c r="Y24" i="31"/>
  <c r="H52" i="31"/>
  <c r="P52" i="31"/>
  <c r="X52" i="31"/>
  <c r="AG24" i="31"/>
  <c r="F84" i="31"/>
  <c r="L52" i="31"/>
  <c r="T52" i="31"/>
  <c r="B84" i="31"/>
  <c r="I23" i="31"/>
  <c r="T23" i="31"/>
  <c r="U23" i="31"/>
  <c r="V23" i="31"/>
  <c r="Y23" i="31"/>
  <c r="H51" i="31"/>
  <c r="P51" i="31"/>
  <c r="X51" i="31"/>
  <c r="AG23" i="31"/>
  <c r="F83" i="31"/>
  <c r="L51" i="31"/>
  <c r="T51" i="31"/>
  <c r="B83" i="31"/>
  <c r="I22" i="31"/>
  <c r="T22" i="31"/>
  <c r="U22" i="31"/>
  <c r="V22" i="31"/>
  <c r="Y22" i="31"/>
  <c r="H50" i="31"/>
  <c r="P50" i="31"/>
  <c r="X50" i="31"/>
  <c r="AG22" i="31"/>
  <c r="F82" i="31"/>
  <c r="L50" i="31"/>
  <c r="T50" i="31"/>
  <c r="B82" i="31"/>
  <c r="I21" i="31"/>
  <c r="U21" i="31"/>
  <c r="V21" i="31"/>
  <c r="Y21" i="31"/>
  <c r="H49" i="31"/>
  <c r="P49" i="31"/>
  <c r="X49" i="31"/>
  <c r="AG21" i="31"/>
  <c r="F81" i="31"/>
  <c r="L49" i="31"/>
  <c r="T49" i="31"/>
  <c r="B81" i="31"/>
  <c r="I20" i="31"/>
  <c r="T20" i="31"/>
  <c r="U20" i="31"/>
  <c r="Y20" i="31"/>
  <c r="H48" i="31"/>
  <c r="P48" i="31"/>
  <c r="X48" i="31"/>
  <c r="AG20" i="31"/>
  <c r="F80" i="31"/>
  <c r="L48" i="31"/>
  <c r="T48" i="31"/>
  <c r="B80" i="31"/>
  <c r="I19" i="31"/>
  <c r="T19" i="31"/>
  <c r="U19" i="31"/>
  <c r="V19" i="31"/>
  <c r="Y19" i="31"/>
  <c r="H47" i="31"/>
  <c r="P47" i="31"/>
  <c r="X47" i="31"/>
  <c r="AG19" i="31"/>
  <c r="F79" i="31"/>
  <c r="L47" i="31"/>
  <c r="T47" i="31"/>
  <c r="B79" i="31"/>
  <c r="I18" i="31"/>
  <c r="T18" i="31"/>
  <c r="U18" i="31"/>
  <c r="V18" i="31"/>
  <c r="Y18" i="31"/>
  <c r="H46" i="31"/>
  <c r="P46" i="31"/>
  <c r="X46" i="31"/>
  <c r="AG18" i="31"/>
  <c r="F78" i="31"/>
  <c r="L46" i="31"/>
  <c r="T46" i="31"/>
  <c r="B78" i="31"/>
  <c r="I17" i="31"/>
  <c r="T17" i="31"/>
  <c r="U17" i="31"/>
  <c r="Y17" i="31"/>
  <c r="H45" i="31"/>
  <c r="P45" i="31"/>
  <c r="X45" i="31"/>
  <c r="AG17" i="31"/>
  <c r="F77" i="31"/>
  <c r="L45" i="31"/>
  <c r="T45" i="31"/>
  <c r="B77" i="31"/>
  <c r="I16" i="31"/>
  <c r="T16" i="31"/>
  <c r="U16" i="31"/>
  <c r="V16" i="31"/>
  <c r="Y16" i="31"/>
  <c r="H44" i="31"/>
  <c r="P44" i="31"/>
  <c r="X44" i="31"/>
  <c r="AG16" i="31"/>
  <c r="F76" i="31"/>
  <c r="L44" i="31"/>
  <c r="T44" i="31"/>
  <c r="B76" i="31"/>
  <c r="I15" i="31"/>
  <c r="T15" i="31"/>
  <c r="U15" i="31"/>
  <c r="V15" i="31"/>
  <c r="Y15" i="31"/>
  <c r="H43" i="31"/>
  <c r="P43" i="31"/>
  <c r="X43" i="31"/>
  <c r="AG15" i="31"/>
  <c r="F75" i="31"/>
  <c r="L43" i="31"/>
  <c r="T43" i="31"/>
  <c r="B75" i="31"/>
  <c r="I14" i="31"/>
  <c r="T14" i="31"/>
  <c r="U14" i="31"/>
  <c r="V14" i="31"/>
  <c r="Y14" i="31"/>
  <c r="H42" i="31"/>
  <c r="P42" i="31"/>
  <c r="X42" i="31"/>
  <c r="AG14" i="31"/>
  <c r="F74" i="31"/>
  <c r="L42" i="31"/>
  <c r="T42" i="31"/>
  <c r="B74" i="31"/>
  <c r="I13" i="31"/>
  <c r="T13" i="31"/>
  <c r="U13" i="31"/>
  <c r="V13" i="31"/>
  <c r="Y13" i="31"/>
  <c r="H41" i="31"/>
  <c r="P41" i="31"/>
  <c r="X41" i="31"/>
  <c r="AG13" i="31"/>
  <c r="F73" i="31"/>
  <c r="L41" i="31"/>
  <c r="T41" i="31"/>
  <c r="B73" i="31"/>
  <c r="F72" i="31"/>
  <c r="B72" i="31"/>
  <c r="F71" i="31"/>
  <c r="B71" i="31"/>
  <c r="F70" i="31"/>
  <c r="B70" i="31"/>
  <c r="F69" i="31"/>
  <c r="B69" i="31"/>
  <c r="F68" i="31"/>
  <c r="B68" i="31"/>
  <c r="F67" i="31"/>
  <c r="B67" i="31"/>
  <c r="AB24" i="31"/>
  <c r="AC24" i="31"/>
  <c r="AD24" i="31"/>
  <c r="B52" i="31"/>
  <c r="E52" i="31"/>
  <c r="AB23" i="31"/>
  <c r="AC23" i="31"/>
  <c r="AD23" i="31"/>
  <c r="B51" i="31"/>
  <c r="E51" i="31"/>
  <c r="AB22" i="31"/>
  <c r="AC22" i="31"/>
  <c r="AD22" i="31"/>
  <c r="B50" i="31"/>
  <c r="E50" i="31"/>
  <c r="AB21" i="31"/>
  <c r="AC21" i="31"/>
  <c r="AD21" i="31"/>
  <c r="B49" i="31"/>
  <c r="E49" i="31"/>
  <c r="AB20" i="31"/>
  <c r="AC20" i="31"/>
  <c r="AD20" i="31"/>
  <c r="B48" i="31"/>
  <c r="E48" i="31"/>
  <c r="AB19" i="31"/>
  <c r="AC19" i="31"/>
  <c r="AD19" i="31"/>
  <c r="B47" i="31"/>
  <c r="E47" i="31"/>
  <c r="AB18" i="31"/>
  <c r="AC18" i="31"/>
  <c r="AD18" i="31"/>
  <c r="B46" i="31"/>
  <c r="E46" i="31"/>
  <c r="AB17" i="31"/>
  <c r="AC17" i="31"/>
  <c r="AD17" i="31"/>
  <c r="B45" i="31"/>
  <c r="E45" i="31"/>
  <c r="AB16" i="31"/>
  <c r="AC16" i="31"/>
  <c r="AD16" i="31"/>
  <c r="B44" i="31"/>
  <c r="E44" i="31"/>
  <c r="AB15" i="31"/>
  <c r="AC15" i="31"/>
  <c r="AD15" i="31"/>
  <c r="B43" i="31"/>
  <c r="E43" i="31"/>
  <c r="AB14" i="31"/>
  <c r="AC14" i="31"/>
  <c r="AD14" i="31"/>
  <c r="B42" i="31"/>
  <c r="E42" i="31"/>
  <c r="AB13" i="31"/>
  <c r="AC13" i="31"/>
  <c r="AD13" i="31"/>
  <c r="B41" i="31"/>
  <c r="E41" i="31"/>
  <c r="Q24" i="31"/>
  <c r="Q23" i="31"/>
  <c r="Q22" i="31"/>
  <c r="Q21" i="31"/>
  <c r="Q20" i="31"/>
  <c r="Q19" i="31"/>
  <c r="Q18" i="31"/>
  <c r="Q17" i="31"/>
  <c r="Q16" i="31"/>
  <c r="Q15" i="31"/>
  <c r="Q14" i="31"/>
  <c r="Q13" i="31"/>
  <c r="I13" i="29"/>
  <c r="T13" i="29"/>
  <c r="I14" i="29"/>
  <c r="T14" i="29"/>
  <c r="I15" i="29"/>
  <c r="T15" i="29"/>
  <c r="I16" i="29"/>
  <c r="T16" i="29"/>
  <c r="I17" i="29"/>
  <c r="T17" i="29"/>
  <c r="I18" i="29"/>
  <c r="T18" i="29"/>
  <c r="I19" i="29"/>
  <c r="T19" i="29"/>
  <c r="I20" i="29"/>
  <c r="T20" i="29"/>
  <c r="I21" i="29"/>
  <c r="T21" i="29"/>
  <c r="I22" i="29"/>
  <c r="T22" i="29"/>
  <c r="I23" i="29"/>
  <c r="T23" i="29"/>
  <c r="I24" i="29"/>
  <c r="T24" i="29"/>
  <c r="U24" i="29"/>
  <c r="V24" i="29"/>
  <c r="Y24" i="29"/>
  <c r="H52" i="29"/>
  <c r="P52" i="29"/>
  <c r="X52" i="29"/>
  <c r="AG24" i="29"/>
  <c r="F84" i="29"/>
  <c r="L52" i="29"/>
  <c r="T52" i="29"/>
  <c r="B84" i="29"/>
  <c r="U23" i="29"/>
  <c r="V23" i="29"/>
  <c r="Y23" i="29"/>
  <c r="H51" i="29"/>
  <c r="P51" i="29"/>
  <c r="X51" i="29"/>
  <c r="AG23" i="29"/>
  <c r="F83" i="29"/>
  <c r="L51" i="29"/>
  <c r="T51" i="29"/>
  <c r="B83" i="29"/>
  <c r="Y22" i="29"/>
  <c r="H50" i="29"/>
  <c r="P50" i="29"/>
  <c r="X50" i="29"/>
  <c r="AG22" i="29"/>
  <c r="F82" i="29"/>
  <c r="L50" i="29"/>
  <c r="T50" i="29"/>
  <c r="B82" i="29"/>
  <c r="U21" i="29"/>
  <c r="V21" i="29"/>
  <c r="Y21" i="29"/>
  <c r="H49" i="29"/>
  <c r="P49" i="29"/>
  <c r="X49" i="29"/>
  <c r="AG21" i="29"/>
  <c r="F81" i="29"/>
  <c r="L49" i="29"/>
  <c r="T49" i="29"/>
  <c r="B81" i="29"/>
  <c r="U20" i="29"/>
  <c r="V20" i="29"/>
  <c r="Y20" i="29"/>
  <c r="H48" i="29"/>
  <c r="P48" i="29"/>
  <c r="X48" i="29"/>
  <c r="AG20" i="29"/>
  <c r="F80" i="29"/>
  <c r="L48" i="29"/>
  <c r="T48" i="29"/>
  <c r="B80" i="29"/>
  <c r="U19" i="29"/>
  <c r="V19" i="29"/>
  <c r="Y19" i="29"/>
  <c r="H47" i="29"/>
  <c r="P47" i="29"/>
  <c r="X47" i="29"/>
  <c r="AG19" i="29"/>
  <c r="F79" i="29"/>
  <c r="L47" i="29"/>
  <c r="T47" i="29"/>
  <c r="B79" i="29"/>
  <c r="U18" i="29"/>
  <c r="V18" i="29"/>
  <c r="Y18" i="29"/>
  <c r="H46" i="29"/>
  <c r="P46" i="29"/>
  <c r="X46" i="29"/>
  <c r="AG18" i="29"/>
  <c r="F78" i="29"/>
  <c r="L46" i="29"/>
  <c r="T46" i="29"/>
  <c r="B78" i="29"/>
  <c r="U17" i="29"/>
  <c r="V17" i="29"/>
  <c r="Y17" i="29"/>
  <c r="H45" i="29"/>
  <c r="P45" i="29"/>
  <c r="X45" i="29"/>
  <c r="AG17" i="29"/>
  <c r="F77" i="29"/>
  <c r="L45" i="29"/>
  <c r="T45" i="29"/>
  <c r="B77" i="29"/>
  <c r="U16" i="29"/>
  <c r="Y16" i="29"/>
  <c r="H44" i="29"/>
  <c r="P44" i="29"/>
  <c r="X44" i="29"/>
  <c r="AG16" i="29"/>
  <c r="F76" i="29"/>
  <c r="L44" i="29"/>
  <c r="T44" i="29"/>
  <c r="B76" i="29"/>
  <c r="U15" i="29"/>
  <c r="V15" i="29"/>
  <c r="Y15" i="29"/>
  <c r="H43" i="29"/>
  <c r="P43" i="29"/>
  <c r="X43" i="29"/>
  <c r="AG15" i="29"/>
  <c r="F75" i="29"/>
  <c r="L43" i="29"/>
  <c r="T43" i="29"/>
  <c r="B75" i="29"/>
  <c r="U14" i="29"/>
  <c r="V14" i="29"/>
  <c r="Y14" i="29"/>
  <c r="H42" i="29"/>
  <c r="P42" i="29"/>
  <c r="X42" i="29"/>
  <c r="AG14" i="29"/>
  <c r="F74" i="29"/>
  <c r="L42" i="29"/>
  <c r="T42" i="29"/>
  <c r="B74" i="29"/>
  <c r="U13" i="29"/>
  <c r="V13" i="29"/>
  <c r="Y13" i="29"/>
  <c r="H41" i="29"/>
  <c r="P41" i="29"/>
  <c r="X41" i="29"/>
  <c r="AG13" i="29"/>
  <c r="F73" i="29"/>
  <c r="L41" i="29"/>
  <c r="T41" i="29"/>
  <c r="B73" i="29"/>
  <c r="AB24" i="29"/>
  <c r="AC24" i="29"/>
  <c r="AD24" i="29"/>
  <c r="B52" i="29"/>
  <c r="E52" i="29"/>
  <c r="AB23" i="29"/>
  <c r="AC23" i="29"/>
  <c r="AD23" i="29"/>
  <c r="B51" i="29"/>
  <c r="E51" i="29"/>
  <c r="AB22" i="29"/>
  <c r="AC22" i="29"/>
  <c r="AD22" i="29"/>
  <c r="B50" i="29"/>
  <c r="E50" i="29"/>
  <c r="AB21" i="29"/>
  <c r="AC21" i="29"/>
  <c r="AD21" i="29"/>
  <c r="B49" i="29"/>
  <c r="E49" i="29"/>
  <c r="AB20" i="29"/>
  <c r="AC20" i="29"/>
  <c r="AD20" i="29"/>
  <c r="B48" i="29"/>
  <c r="E48" i="29"/>
  <c r="AB19" i="29"/>
  <c r="AC19" i="29"/>
  <c r="AD19" i="29"/>
  <c r="B47" i="29"/>
  <c r="E47" i="29"/>
  <c r="AB18" i="29"/>
  <c r="AC18" i="29"/>
  <c r="AD18" i="29"/>
  <c r="B46" i="29"/>
  <c r="E46" i="29"/>
  <c r="AB17" i="29"/>
  <c r="AC17" i="29"/>
  <c r="AD17" i="29"/>
  <c r="B45" i="29"/>
  <c r="E45" i="29"/>
  <c r="AB16" i="29"/>
  <c r="AC16" i="29"/>
  <c r="AD16" i="29"/>
  <c r="B44" i="29"/>
  <c r="E44" i="29"/>
  <c r="AB15" i="29"/>
  <c r="AC15" i="29"/>
  <c r="AD15" i="29"/>
  <c r="B43" i="29"/>
  <c r="E43" i="29"/>
  <c r="AB14" i="29"/>
  <c r="AC14" i="29"/>
  <c r="AD14" i="29"/>
  <c r="B42" i="29"/>
  <c r="E42" i="29"/>
  <c r="AB13" i="29"/>
  <c r="AC13" i="29"/>
  <c r="AD13" i="29"/>
  <c r="B41" i="29"/>
  <c r="E41" i="29"/>
  <c r="Q24" i="29"/>
  <c r="Q23" i="29"/>
  <c r="Q22" i="29"/>
  <c r="Q21" i="29"/>
  <c r="Q20" i="29"/>
  <c r="Q19" i="29"/>
  <c r="Q18" i="29"/>
  <c r="Q17" i="29"/>
  <c r="Q16" i="29"/>
  <c r="Q15" i="29"/>
  <c r="Q14" i="29"/>
  <c r="Q13" i="29"/>
  <c r="I24" i="28"/>
  <c r="T24" i="28"/>
  <c r="U24" i="28"/>
  <c r="V24" i="28"/>
  <c r="Y24" i="28"/>
  <c r="H52" i="28"/>
  <c r="P52" i="28"/>
  <c r="X52" i="28"/>
  <c r="AG24" i="28"/>
  <c r="F84" i="28"/>
  <c r="L52" i="28"/>
  <c r="T52" i="28"/>
  <c r="B84" i="28"/>
  <c r="I23" i="28"/>
  <c r="T23" i="28"/>
  <c r="U23" i="28"/>
  <c r="V23" i="28"/>
  <c r="Y23" i="28"/>
  <c r="H51" i="28"/>
  <c r="P51" i="28"/>
  <c r="X51" i="28"/>
  <c r="AG23" i="28"/>
  <c r="F83" i="28"/>
  <c r="L51" i="28"/>
  <c r="T51" i="28"/>
  <c r="B83" i="28"/>
  <c r="I22" i="28"/>
  <c r="T22" i="28"/>
  <c r="U22" i="28"/>
  <c r="V22" i="28"/>
  <c r="Y22" i="28"/>
  <c r="H50" i="28"/>
  <c r="P50" i="28"/>
  <c r="X50" i="28"/>
  <c r="AG22" i="28"/>
  <c r="F82" i="28"/>
  <c r="L50" i="28"/>
  <c r="T50" i="28"/>
  <c r="B82" i="28"/>
  <c r="T21" i="28"/>
  <c r="V21" i="28"/>
  <c r="Y21" i="28"/>
  <c r="H49" i="28"/>
  <c r="P49" i="28"/>
  <c r="X49" i="28"/>
  <c r="AG21" i="28"/>
  <c r="F81" i="28"/>
  <c r="L49" i="28"/>
  <c r="T49" i="28"/>
  <c r="B81" i="28"/>
  <c r="I20" i="28"/>
  <c r="T20" i="28"/>
  <c r="U20" i="28"/>
  <c r="V20" i="28"/>
  <c r="Y20" i="28"/>
  <c r="H48" i="28"/>
  <c r="P48" i="28"/>
  <c r="X48" i="28"/>
  <c r="AG20" i="28"/>
  <c r="F80" i="28"/>
  <c r="L48" i="28"/>
  <c r="T48" i="28"/>
  <c r="B80" i="28"/>
  <c r="I19" i="28"/>
  <c r="T19" i="28"/>
  <c r="U19" i="28"/>
  <c r="V19" i="28"/>
  <c r="Y19" i="28"/>
  <c r="H47" i="28"/>
  <c r="P47" i="28"/>
  <c r="X47" i="28"/>
  <c r="AG19" i="28"/>
  <c r="F79" i="28"/>
  <c r="L47" i="28"/>
  <c r="T47" i="28"/>
  <c r="B79" i="28"/>
  <c r="I18" i="28"/>
  <c r="T18" i="28"/>
  <c r="U18" i="28"/>
  <c r="V18" i="28"/>
  <c r="Y18" i="28"/>
  <c r="H46" i="28"/>
  <c r="P46" i="28"/>
  <c r="X46" i="28"/>
  <c r="AG18" i="28"/>
  <c r="F78" i="28"/>
  <c r="L46" i="28"/>
  <c r="T46" i="28"/>
  <c r="B78" i="28"/>
  <c r="T17" i="28"/>
  <c r="V17" i="28"/>
  <c r="Y17" i="28"/>
  <c r="H45" i="28"/>
  <c r="P45" i="28"/>
  <c r="X45" i="28"/>
  <c r="AG17" i="28"/>
  <c r="F77" i="28"/>
  <c r="L45" i="28"/>
  <c r="T45" i="28"/>
  <c r="B77" i="28"/>
  <c r="I16" i="28"/>
  <c r="T16" i="28"/>
  <c r="U16" i="28"/>
  <c r="V16" i="28"/>
  <c r="Y16" i="28"/>
  <c r="H44" i="28"/>
  <c r="P44" i="28"/>
  <c r="X44" i="28"/>
  <c r="AG16" i="28"/>
  <c r="F76" i="28"/>
  <c r="L44" i="28"/>
  <c r="T44" i="28"/>
  <c r="B76" i="28"/>
  <c r="T15" i="28"/>
  <c r="U15" i="28"/>
  <c r="Y15" i="28"/>
  <c r="H43" i="28"/>
  <c r="P43" i="28"/>
  <c r="X43" i="28"/>
  <c r="AG15" i="28"/>
  <c r="F75" i="28"/>
  <c r="L43" i="28"/>
  <c r="T43" i="28"/>
  <c r="B75" i="28"/>
  <c r="I14" i="28"/>
  <c r="T14" i="28"/>
  <c r="U14" i="28"/>
  <c r="V14" i="28"/>
  <c r="Y14" i="28"/>
  <c r="H42" i="28"/>
  <c r="P42" i="28"/>
  <c r="X42" i="28"/>
  <c r="AG14" i="28"/>
  <c r="F74" i="28"/>
  <c r="L42" i="28"/>
  <c r="T42" i="28"/>
  <c r="B74" i="28"/>
  <c r="I13" i="28"/>
  <c r="T13" i="28"/>
  <c r="U13" i="28"/>
  <c r="V13" i="28"/>
  <c r="Y13" i="28"/>
  <c r="H41" i="28"/>
  <c r="P41" i="28"/>
  <c r="X41" i="28"/>
  <c r="AG13" i="28"/>
  <c r="F73" i="28"/>
  <c r="L41" i="28"/>
  <c r="T41" i="28"/>
  <c r="B73" i="28"/>
  <c r="AB24" i="28"/>
  <c r="AC24" i="28"/>
  <c r="AD24" i="28"/>
  <c r="B52" i="28"/>
  <c r="E52" i="28"/>
  <c r="AB23" i="28"/>
  <c r="AC23" i="28"/>
  <c r="AD23" i="28"/>
  <c r="B51" i="28"/>
  <c r="E51" i="28"/>
  <c r="AB22" i="28"/>
  <c r="AC22" i="28"/>
  <c r="AD22" i="28"/>
  <c r="B50" i="28"/>
  <c r="E50" i="28"/>
  <c r="AB21" i="28"/>
  <c r="AC21" i="28"/>
  <c r="AD21" i="28"/>
  <c r="B49" i="28"/>
  <c r="E49" i="28"/>
  <c r="AB20" i="28"/>
  <c r="AC20" i="28"/>
  <c r="AD20" i="28"/>
  <c r="B48" i="28"/>
  <c r="E48" i="28"/>
  <c r="AB19" i="28"/>
  <c r="AC19" i="28"/>
  <c r="AD19" i="28"/>
  <c r="B47" i="28"/>
  <c r="E47" i="28"/>
  <c r="AB18" i="28"/>
  <c r="AC18" i="28"/>
  <c r="AD18" i="28"/>
  <c r="B46" i="28"/>
  <c r="E46" i="28"/>
  <c r="AB17" i="28"/>
  <c r="AD17" i="28"/>
  <c r="B45" i="28"/>
  <c r="E45" i="28"/>
  <c r="AB16" i="28"/>
  <c r="AC16" i="28"/>
  <c r="AD16" i="28"/>
  <c r="B44" i="28"/>
  <c r="E44" i="28"/>
  <c r="AB15" i="28"/>
  <c r="AC15" i="28"/>
  <c r="AD15" i="28"/>
  <c r="B43" i="28"/>
  <c r="E43" i="28"/>
  <c r="AB14" i="28"/>
  <c r="AC14" i="28"/>
  <c r="AD14" i="28"/>
  <c r="B42" i="28"/>
  <c r="E42" i="28"/>
  <c r="AB13" i="28"/>
  <c r="AC13" i="28"/>
  <c r="AD13" i="28"/>
  <c r="B41" i="28"/>
  <c r="E41" i="28"/>
  <c r="Q24" i="28"/>
  <c r="Q23" i="28"/>
  <c r="Q22" i="28"/>
  <c r="Q21" i="28"/>
  <c r="Q20" i="28"/>
  <c r="Q19" i="28"/>
  <c r="Q18" i="28"/>
  <c r="Q17" i="28"/>
  <c r="Q16" i="28"/>
  <c r="Q15" i="28"/>
  <c r="Q14" i="28"/>
  <c r="Q13" i="28"/>
  <c r="I24" i="27"/>
  <c r="I23" i="27"/>
  <c r="I22" i="27"/>
  <c r="I21" i="27"/>
  <c r="I20" i="27"/>
  <c r="I19" i="27"/>
  <c r="I18" i="27"/>
  <c r="I17" i="27"/>
  <c r="I15" i="27"/>
  <c r="I14" i="27"/>
  <c r="AD18" i="27"/>
  <c r="I13" i="26"/>
  <c r="I14" i="26"/>
  <c r="I15" i="26"/>
  <c r="I16" i="26"/>
  <c r="I17" i="26"/>
  <c r="I19" i="26"/>
  <c r="I20" i="26"/>
  <c r="I21" i="26"/>
  <c r="I22" i="26"/>
  <c r="I23" i="26"/>
  <c r="I24" i="26"/>
  <c r="T13" i="26"/>
  <c r="T14" i="26"/>
  <c r="T15" i="26"/>
  <c r="T16" i="26"/>
  <c r="T17" i="26"/>
  <c r="T18" i="26"/>
  <c r="T19" i="26"/>
  <c r="T20" i="26"/>
  <c r="T21" i="26"/>
  <c r="T22" i="26"/>
  <c r="T23" i="26"/>
  <c r="T24" i="26"/>
  <c r="Y24" i="26"/>
  <c r="H52" i="26"/>
  <c r="P52" i="26"/>
  <c r="X52" i="26"/>
  <c r="AG24" i="26"/>
  <c r="F84" i="26"/>
  <c r="L52" i="26"/>
  <c r="T52" i="26"/>
  <c r="B84" i="26"/>
  <c r="U23" i="26"/>
  <c r="V23" i="26"/>
  <c r="Y23" i="26"/>
  <c r="H51" i="26"/>
  <c r="P51" i="26"/>
  <c r="X51" i="26"/>
  <c r="AG23" i="26"/>
  <c r="F83" i="26"/>
  <c r="L51" i="26"/>
  <c r="T51" i="26"/>
  <c r="B83" i="26"/>
  <c r="U22" i="26"/>
  <c r="Y22" i="26"/>
  <c r="H50" i="26"/>
  <c r="P50" i="26"/>
  <c r="X50" i="26"/>
  <c r="AG22" i="26"/>
  <c r="F82" i="26"/>
  <c r="L50" i="26"/>
  <c r="T50" i="26"/>
  <c r="B82" i="26"/>
  <c r="U21" i="26"/>
  <c r="V21" i="26"/>
  <c r="Y21" i="26"/>
  <c r="H49" i="26"/>
  <c r="P49" i="26"/>
  <c r="X49" i="26"/>
  <c r="AG21" i="26"/>
  <c r="F81" i="26"/>
  <c r="L49" i="26"/>
  <c r="T49" i="26"/>
  <c r="B81" i="26"/>
  <c r="U20" i="26"/>
  <c r="V20" i="26"/>
  <c r="Y20" i="26"/>
  <c r="H48" i="26"/>
  <c r="P48" i="26"/>
  <c r="X48" i="26"/>
  <c r="AG20" i="26"/>
  <c r="F80" i="26"/>
  <c r="L48" i="26"/>
  <c r="T48" i="26"/>
  <c r="B80" i="26"/>
  <c r="U19" i="26"/>
  <c r="V19" i="26"/>
  <c r="Y19" i="26"/>
  <c r="H47" i="26"/>
  <c r="P47" i="26"/>
  <c r="X47" i="26"/>
  <c r="AG19" i="26"/>
  <c r="F79" i="26"/>
  <c r="L47" i="26"/>
  <c r="T47" i="26"/>
  <c r="B79" i="26"/>
  <c r="V18" i="26"/>
  <c r="Y18" i="26"/>
  <c r="H46" i="26"/>
  <c r="P46" i="26"/>
  <c r="X46" i="26"/>
  <c r="AG18" i="26"/>
  <c r="F78" i="26"/>
  <c r="L46" i="26"/>
  <c r="T46" i="26"/>
  <c r="B78" i="26"/>
  <c r="U17" i="26"/>
  <c r="Y17" i="26"/>
  <c r="H45" i="26"/>
  <c r="P45" i="26"/>
  <c r="X45" i="26"/>
  <c r="AG17" i="26"/>
  <c r="F77" i="26"/>
  <c r="L45" i="26"/>
  <c r="T45" i="26"/>
  <c r="B77" i="26"/>
  <c r="U16" i="26"/>
  <c r="V16" i="26"/>
  <c r="Y16" i="26"/>
  <c r="H44" i="26"/>
  <c r="P44" i="26"/>
  <c r="X44" i="26"/>
  <c r="AG16" i="26"/>
  <c r="F76" i="26"/>
  <c r="L44" i="26"/>
  <c r="T44" i="26"/>
  <c r="B76" i="26"/>
  <c r="U15" i="26"/>
  <c r="V15" i="26"/>
  <c r="Y15" i="26"/>
  <c r="H43" i="26"/>
  <c r="P43" i="26"/>
  <c r="X43" i="26"/>
  <c r="AG15" i="26"/>
  <c r="F75" i="26"/>
  <c r="L43" i="26"/>
  <c r="T43" i="26"/>
  <c r="B75" i="26"/>
  <c r="U14" i="26"/>
  <c r="V14" i="26"/>
  <c r="Y14" i="26"/>
  <c r="H42" i="26"/>
  <c r="P42" i="26"/>
  <c r="X42" i="26"/>
  <c r="AG14" i="26"/>
  <c r="F74" i="26"/>
  <c r="L42" i="26"/>
  <c r="T42" i="26"/>
  <c r="B74" i="26"/>
  <c r="U13" i="26"/>
  <c r="V13" i="26"/>
  <c r="Y13" i="26"/>
  <c r="H41" i="26"/>
  <c r="P41" i="26"/>
  <c r="X41" i="26"/>
  <c r="AG13" i="26"/>
  <c r="F73" i="26"/>
  <c r="L41" i="26"/>
  <c r="T41" i="26"/>
  <c r="B73" i="26"/>
  <c r="AB24" i="26"/>
  <c r="AC24" i="26"/>
  <c r="AD24" i="26"/>
  <c r="B52" i="26"/>
  <c r="E52" i="26"/>
  <c r="AB23" i="26"/>
  <c r="AC23" i="26"/>
  <c r="AD23" i="26"/>
  <c r="B51" i="26"/>
  <c r="E51" i="26"/>
  <c r="AB22" i="26"/>
  <c r="AC22" i="26"/>
  <c r="AD22" i="26"/>
  <c r="B50" i="26"/>
  <c r="E50" i="26"/>
  <c r="AB21" i="26"/>
  <c r="AC21" i="26"/>
  <c r="AD21" i="26"/>
  <c r="B49" i="26"/>
  <c r="E49" i="26"/>
  <c r="AB20" i="26"/>
  <c r="AC20" i="26"/>
  <c r="AD20" i="26"/>
  <c r="B48" i="26"/>
  <c r="E48" i="26"/>
  <c r="AB19" i="26"/>
  <c r="AC19" i="26"/>
  <c r="AD19" i="26"/>
  <c r="B47" i="26"/>
  <c r="E47" i="26"/>
  <c r="AB18" i="26"/>
  <c r="AC18" i="26"/>
  <c r="AD18" i="26"/>
  <c r="B46" i="26"/>
  <c r="E46" i="26"/>
  <c r="AB17" i="26"/>
  <c r="AC17" i="26"/>
  <c r="AD17" i="26"/>
  <c r="B45" i="26"/>
  <c r="E45" i="26"/>
  <c r="AB16" i="26"/>
  <c r="AC16" i="26"/>
  <c r="AD16" i="26"/>
  <c r="B44" i="26"/>
  <c r="E44" i="26"/>
  <c r="AB15" i="26"/>
  <c r="AC15" i="26"/>
  <c r="AD15" i="26"/>
  <c r="B43" i="26"/>
  <c r="E43" i="26"/>
  <c r="AB14" i="26"/>
  <c r="AC14" i="26"/>
  <c r="AD14" i="26"/>
  <c r="B42" i="26"/>
  <c r="E42" i="26"/>
  <c r="AB13" i="26"/>
  <c r="AC13" i="26"/>
  <c r="AD13" i="26"/>
  <c r="B41" i="26"/>
  <c r="E41" i="26"/>
  <c r="Q23" i="26"/>
  <c r="Q22" i="26"/>
  <c r="Q21" i="26"/>
  <c r="Q20" i="26"/>
  <c r="Q19" i="26"/>
  <c r="Q18" i="26"/>
  <c r="Q17" i="26"/>
  <c r="Q16" i="26"/>
  <c r="Q15" i="26"/>
  <c r="Q14" i="26"/>
  <c r="Q13" i="26"/>
  <c r="T24" i="27"/>
  <c r="U24" i="27"/>
  <c r="V24" i="27"/>
  <c r="H52" i="27"/>
  <c r="Y24" i="27"/>
  <c r="P52" i="27"/>
  <c r="X52" i="27"/>
  <c r="AG24" i="27"/>
  <c r="F84" i="27"/>
  <c r="L52" i="27"/>
  <c r="T52" i="27"/>
  <c r="B84" i="27"/>
  <c r="T23" i="27"/>
  <c r="U23" i="27"/>
  <c r="V23" i="27"/>
  <c r="H51" i="27"/>
  <c r="Y23" i="27"/>
  <c r="P51" i="27"/>
  <c r="X51" i="27"/>
  <c r="AG23" i="27"/>
  <c r="F83" i="27"/>
  <c r="L51" i="27"/>
  <c r="T51" i="27"/>
  <c r="B83" i="27"/>
  <c r="T22" i="27"/>
  <c r="U22" i="27"/>
  <c r="V22" i="27"/>
  <c r="H50" i="27"/>
  <c r="Y22" i="27"/>
  <c r="P50" i="27"/>
  <c r="X50" i="27"/>
  <c r="AG22" i="27"/>
  <c r="F82" i="27"/>
  <c r="L50" i="27"/>
  <c r="T50" i="27"/>
  <c r="B82" i="27"/>
  <c r="T21" i="27"/>
  <c r="U21" i="27"/>
  <c r="V21" i="27"/>
  <c r="H49" i="27"/>
  <c r="Y21" i="27"/>
  <c r="P49" i="27"/>
  <c r="X49" i="27"/>
  <c r="AG21" i="27"/>
  <c r="F81" i="27"/>
  <c r="L49" i="27"/>
  <c r="T49" i="27"/>
  <c r="B81" i="27"/>
  <c r="T20" i="27"/>
  <c r="U20" i="27"/>
  <c r="H48" i="27"/>
  <c r="Y20" i="27"/>
  <c r="P48" i="27"/>
  <c r="X48" i="27"/>
  <c r="AG20" i="27"/>
  <c r="F80" i="27"/>
  <c r="L48" i="27"/>
  <c r="T48" i="27"/>
  <c r="B80" i="27"/>
  <c r="U19" i="27"/>
  <c r="V19" i="27"/>
  <c r="H47" i="27"/>
  <c r="Y19" i="27"/>
  <c r="P47" i="27"/>
  <c r="X47" i="27"/>
  <c r="AG19" i="27"/>
  <c r="F79" i="27"/>
  <c r="L47" i="27"/>
  <c r="T47" i="27"/>
  <c r="B79" i="27"/>
  <c r="T18" i="27"/>
  <c r="U18" i="27"/>
  <c r="H46" i="27"/>
  <c r="Y18" i="27"/>
  <c r="P46" i="27"/>
  <c r="X46" i="27"/>
  <c r="AG18" i="27"/>
  <c r="F78" i="27"/>
  <c r="L46" i="27"/>
  <c r="T46" i="27"/>
  <c r="B78" i="27"/>
  <c r="T17" i="27"/>
  <c r="U17" i="27"/>
  <c r="V17" i="27"/>
  <c r="H45" i="27"/>
  <c r="Y17" i="27"/>
  <c r="P45" i="27"/>
  <c r="X45" i="27"/>
  <c r="AG17" i="27"/>
  <c r="F77" i="27"/>
  <c r="L45" i="27"/>
  <c r="T45" i="27"/>
  <c r="B77" i="27"/>
  <c r="T16" i="27"/>
  <c r="U16" i="27"/>
  <c r="V16" i="27"/>
  <c r="H44" i="27"/>
  <c r="Y16" i="27"/>
  <c r="P44" i="27"/>
  <c r="X44" i="27"/>
  <c r="AG16" i="27"/>
  <c r="F76" i="27"/>
  <c r="L44" i="27"/>
  <c r="T44" i="27"/>
  <c r="B76" i="27"/>
  <c r="T15" i="27"/>
  <c r="U15" i="27"/>
  <c r="V15" i="27"/>
  <c r="H43" i="27"/>
  <c r="Y15" i="27"/>
  <c r="P43" i="27"/>
  <c r="X43" i="27"/>
  <c r="AG15" i="27"/>
  <c r="F75" i="27"/>
  <c r="L43" i="27"/>
  <c r="T43" i="27"/>
  <c r="B75" i="27"/>
  <c r="U14" i="27"/>
  <c r="V14" i="27"/>
  <c r="H42" i="27"/>
  <c r="Y14" i="27"/>
  <c r="P42" i="27"/>
  <c r="X42" i="27"/>
  <c r="AG14" i="27"/>
  <c r="F74" i="27"/>
  <c r="L42" i="27"/>
  <c r="T42" i="27"/>
  <c r="B74" i="27"/>
  <c r="T13" i="27"/>
  <c r="U13" i="27"/>
  <c r="H41" i="27"/>
  <c r="Y13" i="27"/>
  <c r="P41" i="27"/>
  <c r="X41" i="27"/>
  <c r="AG13" i="27"/>
  <c r="F73" i="27"/>
  <c r="L41" i="27"/>
  <c r="T41" i="27"/>
  <c r="B73" i="27"/>
  <c r="AC24" i="27"/>
  <c r="AD24" i="27"/>
  <c r="AB24" i="27"/>
  <c r="B52" i="27"/>
  <c r="E52" i="27"/>
  <c r="AC23" i="27"/>
  <c r="AD23" i="27"/>
  <c r="AB23" i="27"/>
  <c r="B51" i="27"/>
  <c r="E51" i="27"/>
  <c r="AC22" i="27"/>
  <c r="AD22" i="27"/>
  <c r="AB22" i="27"/>
  <c r="B50" i="27"/>
  <c r="E50" i="27"/>
  <c r="AC21" i="27"/>
  <c r="AD21" i="27"/>
  <c r="AB21" i="27"/>
  <c r="B49" i="27"/>
  <c r="E49" i="27"/>
  <c r="AC20" i="27"/>
  <c r="AD20" i="27"/>
  <c r="AB20" i="27"/>
  <c r="B48" i="27"/>
  <c r="E48" i="27"/>
  <c r="AC19" i="27"/>
  <c r="AD19" i="27"/>
  <c r="AB19" i="27"/>
  <c r="B47" i="27"/>
  <c r="E47" i="27"/>
  <c r="AC18" i="27"/>
  <c r="AB18" i="27"/>
  <c r="B46" i="27"/>
  <c r="E46" i="27"/>
  <c r="AC17" i="27"/>
  <c r="AD17" i="27"/>
  <c r="AB17" i="27"/>
  <c r="B45" i="27"/>
  <c r="E45" i="27"/>
  <c r="AC16" i="27"/>
  <c r="AD16" i="27"/>
  <c r="AB16" i="27"/>
  <c r="B44" i="27"/>
  <c r="E44" i="27"/>
  <c r="AC15" i="27"/>
  <c r="AD15" i="27"/>
  <c r="AB15" i="27"/>
  <c r="B43" i="27"/>
  <c r="E43" i="27"/>
  <c r="AC14" i="27"/>
  <c r="AD14" i="27"/>
  <c r="AB14" i="27"/>
  <c r="B42" i="27"/>
  <c r="E42" i="27"/>
  <c r="AC13" i="27"/>
  <c r="AD13" i="27"/>
  <c r="AB13" i="27"/>
  <c r="B41" i="27"/>
  <c r="E41" i="27"/>
  <c r="Q24" i="27"/>
  <c r="Q23" i="27"/>
  <c r="Q22" i="27"/>
  <c r="Q21" i="27"/>
  <c r="Q20" i="27"/>
  <c r="Q19" i="27"/>
  <c r="Q18" i="27"/>
  <c r="Q17" i="27"/>
  <c r="Q16" i="27"/>
  <c r="Q15" i="27"/>
  <c r="Q14" i="27"/>
  <c r="Q13" i="27"/>
</calcChain>
</file>

<file path=xl/sharedStrings.xml><?xml version="1.0" encoding="utf-8"?>
<sst xmlns="http://schemas.openxmlformats.org/spreadsheetml/2006/main" count="475" uniqueCount="49">
  <si>
    <t>Sample ID - pH</t>
  </si>
  <si>
    <t>Delta Ct</t>
  </si>
  <si>
    <t>ddCt</t>
  </si>
  <si>
    <t>SE</t>
  </si>
  <si>
    <t>2-ddCt</t>
  </si>
  <si>
    <t>Negative error</t>
  </si>
  <si>
    <t>Positive error</t>
  </si>
  <si>
    <t>AVE Delta Ct</t>
  </si>
  <si>
    <t>AVE ddCt</t>
  </si>
  <si>
    <t>HKG-MRLP19</t>
  </si>
  <si>
    <t>Mean (HKG)</t>
  </si>
  <si>
    <t>2-Basal</t>
  </si>
  <si>
    <t>4-basal</t>
  </si>
  <si>
    <t>8-basal</t>
  </si>
  <si>
    <t>12-basal</t>
  </si>
  <si>
    <t>25-basal</t>
  </si>
  <si>
    <t>50-basal</t>
  </si>
  <si>
    <t>2-7.4</t>
  </si>
  <si>
    <t>4-7.4</t>
  </si>
  <si>
    <t>8-7.4</t>
  </si>
  <si>
    <t>12-7.4</t>
  </si>
  <si>
    <t>25-7.4</t>
  </si>
  <si>
    <t>50-7.4</t>
  </si>
  <si>
    <t>2-6.5</t>
  </si>
  <si>
    <t>4-6.5</t>
  </si>
  <si>
    <t>8-6.5</t>
  </si>
  <si>
    <t>12-6.5</t>
  </si>
  <si>
    <t>25-6.5</t>
  </si>
  <si>
    <t>50-6.5</t>
  </si>
  <si>
    <t>LMNA-C</t>
  </si>
  <si>
    <t>2-dCt</t>
  </si>
  <si>
    <t>dCt+SE</t>
  </si>
  <si>
    <t>dCt-SE</t>
  </si>
  <si>
    <t>2-dCT+SE</t>
  </si>
  <si>
    <t>2-dCT-SE</t>
  </si>
  <si>
    <t>IL1Beta</t>
  </si>
  <si>
    <t>Mean IL1Beta</t>
  </si>
  <si>
    <r>
      <t>Mean (TNFa</t>
    </r>
    <r>
      <rPr>
        <b/>
        <sz val="15"/>
        <color theme="1"/>
        <rFont val="Calibri"/>
        <family val="2"/>
      </rPr>
      <t>)</t>
    </r>
  </si>
  <si>
    <t>TNF a</t>
  </si>
  <si>
    <t xml:space="preserve">IL1Ra </t>
  </si>
  <si>
    <r>
      <t>Mean (IL1Ra</t>
    </r>
    <r>
      <rPr>
        <b/>
        <sz val="15"/>
        <color theme="1"/>
        <rFont val="Calibri"/>
        <family val="2"/>
      </rPr>
      <t>)</t>
    </r>
  </si>
  <si>
    <t>TSG6</t>
  </si>
  <si>
    <r>
      <t>Mean (TSG6</t>
    </r>
    <r>
      <rPr>
        <b/>
        <sz val="15"/>
        <color theme="1"/>
        <rFont val="Calibri"/>
        <family val="2"/>
      </rPr>
      <t>)</t>
    </r>
  </si>
  <si>
    <t>Actin Beta</t>
  </si>
  <si>
    <r>
      <t>Mean (Actin Beta</t>
    </r>
    <r>
      <rPr>
        <b/>
        <sz val="15"/>
        <color theme="1"/>
        <rFont val="Calibri"/>
        <family val="2"/>
      </rPr>
      <t>)</t>
    </r>
  </si>
  <si>
    <r>
      <t>Mean (LMNA-C</t>
    </r>
    <r>
      <rPr>
        <b/>
        <sz val="15"/>
        <color theme="1"/>
        <rFont val="Calibri"/>
        <family val="2"/>
      </rPr>
      <t>)</t>
    </r>
  </si>
  <si>
    <r>
      <t>Mean (Myosin</t>
    </r>
    <r>
      <rPr>
        <b/>
        <sz val="15"/>
        <color theme="1"/>
        <rFont val="Calibri"/>
        <family val="2"/>
      </rPr>
      <t>)</t>
    </r>
  </si>
  <si>
    <t>Myosin</t>
  </si>
  <si>
    <r>
      <t xml:space="preserve">PCR RESULTS - </t>
    </r>
    <r>
      <rPr>
        <b/>
        <sz val="25"/>
        <color theme="1"/>
        <rFont val="Calibri"/>
        <family val="2"/>
      </rPr>
      <t>WH294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</si>
</sst>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</font>
    <font>
      <b/>
      <sz val="15"/>
      <name val="Calibri"/>
      <family val="2"/>
      <scheme val="minor"/>
    </font>
    <font>
      <b/>
      <sz val="15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25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5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2" fontId="0" fillId="0" borderId="0" xfId="0" applyNumberFormat="1"/>
    <xf numFmtId="2" fontId="10" fillId="0" borderId="0" xfId="0" applyNumberFormat="1" applyFont="1"/>
    <xf numFmtId="2" fontId="1" fillId="0" borderId="0" xfId="0" applyNumberFormat="1" applyFont="1"/>
    <xf numFmtId="2" fontId="2" fillId="0" borderId="0" xfId="0" applyNumberFormat="1" applyFont="1" applyAlignment="1">
      <alignment horizontal="center"/>
    </xf>
    <xf numFmtId="2" fontId="9" fillId="0" borderId="0" xfId="0" applyNumberFormat="1" applyFont="1"/>
    <xf numFmtId="0" fontId="0" fillId="0" borderId="0" xfId="0" applyFill="1"/>
    <xf numFmtId="0" fontId="8" fillId="0" borderId="0" xfId="0" applyFont="1" applyFill="1" applyAlignment="1">
      <alignment horizontal="center"/>
    </xf>
    <xf numFmtId="2" fontId="0" fillId="0" borderId="0" xfId="0" applyNumberFormat="1" applyFill="1"/>
    <xf numFmtId="0" fontId="1" fillId="0" borderId="0" xfId="0" applyFont="1"/>
    <xf numFmtId="0" fontId="13" fillId="2" borderId="0" xfId="0" applyFont="1" applyFill="1" applyAlignment="1">
      <alignment horizontal="center"/>
    </xf>
    <xf numFmtId="0" fontId="1" fillId="2" borderId="0" xfId="0" applyFont="1" applyFill="1"/>
    <xf numFmtId="0" fontId="14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'IL1Beta-WH294'!$AF$13:$AF$18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'IL1Beta-WH294'!$F$73:$F$78</c:f>
                <c:numCache>
                  <c:formatCode>General</c:formatCode>
                  <c:ptCount val="6"/>
                  <c:pt idx="0">
                    <c:v>0.24073284299103759</c:v>
                  </c:pt>
                  <c:pt idx="1">
                    <c:v>1.5751896311068627</c:v>
                  </c:pt>
                  <c:pt idx="2">
                    <c:v>0.37474529221543929</c:v>
                  </c:pt>
                  <c:pt idx="3">
                    <c:v>1.6084041087849315</c:v>
                  </c:pt>
                  <c:pt idx="4">
                    <c:v>4.5964765685649773</c:v>
                  </c:pt>
                  <c:pt idx="5">
                    <c:v>4.7416535646584776</c:v>
                  </c:pt>
                </c:numCache>
              </c:numRef>
            </c:plus>
            <c:minus>
              <c:numRef>
                <c:f>'IL1Beta-WH294'!$B$73:$B$78</c:f>
                <c:numCache>
                  <c:formatCode>General</c:formatCode>
                  <c:ptCount val="6"/>
                  <c:pt idx="0">
                    <c:v>0.20793212716773146</c:v>
                  </c:pt>
                  <c:pt idx="1">
                    <c:v>1.2677856101137621</c:v>
                  </c:pt>
                  <c:pt idx="2">
                    <c:v>0.31732417986907313</c:v>
                  </c:pt>
                  <c:pt idx="3">
                    <c:v>1.3858554434244041</c:v>
                  </c:pt>
                  <c:pt idx="4">
                    <c:v>3.8537807453824513</c:v>
                  </c:pt>
                  <c:pt idx="5">
                    <c:v>3.9267953759246161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'IL1Beta-WH294'!$AG$13:$AG$18</c:f>
              <c:numCache>
                <c:formatCode>General</c:formatCode>
                <c:ptCount val="6"/>
                <c:pt idx="0">
                  <c:v>1.5260670648747074</c:v>
                </c:pt>
                <c:pt idx="1">
                  <c:v>6.4963455619941897</c:v>
                </c:pt>
                <c:pt idx="2">
                  <c:v>2.0709411164791751</c:v>
                </c:pt>
                <c:pt idx="3">
                  <c:v>10.015856917293961</c:v>
                </c:pt>
                <c:pt idx="4">
                  <c:v>23.85069680428785</c:v>
                </c:pt>
                <c:pt idx="5">
                  <c:v>22.849992243274034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2-4D3B-BDE2-D514930A35C7}"/>
            </c:ext>
          </c:extLst>
        </c:ser>
        <c:ser>
          <c:idx val="1"/>
          <c:order val="1"/>
          <c:tx>
            <c:strRef>
              <c:f>'IL1Beta-WH294'!$AF$19:$AF$24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'IL1Beta-WH294'!$F$79:$F$84</c:f>
                <c:numCache>
                  <c:formatCode>General</c:formatCode>
                  <c:ptCount val="6"/>
                  <c:pt idx="0">
                    <c:v>1.9984379073538072</c:v>
                  </c:pt>
                  <c:pt idx="1">
                    <c:v>1.9795424502631018</c:v>
                  </c:pt>
                  <c:pt idx="2">
                    <c:v>1.1366880409421638</c:v>
                  </c:pt>
                  <c:pt idx="3">
                    <c:v>2.9641242400531418</c:v>
                  </c:pt>
                  <c:pt idx="4">
                    <c:v>0.36759971694145044</c:v>
                  </c:pt>
                  <c:pt idx="5">
                    <c:v>1.3262892669520898</c:v>
                  </c:pt>
                </c:numCache>
              </c:numRef>
            </c:plus>
            <c:minus>
              <c:numRef>
                <c:f>'IL1Beta-WH294'!$B$79:$B$84</c:f>
                <c:numCache>
                  <c:formatCode>General</c:formatCode>
                  <c:ptCount val="6"/>
                  <c:pt idx="0">
                    <c:v>1.6966650803615071</c:v>
                  </c:pt>
                  <c:pt idx="1">
                    <c:v>1.6489697249375261</c:v>
                  </c:pt>
                  <c:pt idx="2">
                    <c:v>0.96412771949192422</c:v>
                  </c:pt>
                  <c:pt idx="3">
                    <c:v>2.6053293172567997</c:v>
                  </c:pt>
                  <c:pt idx="4">
                    <c:v>0.31294578497110459</c:v>
                  </c:pt>
                  <c:pt idx="5">
                    <c:v>1.1483271589426458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'IL1Beta-WH294'!$AG$19:$AG$24</c:f>
              <c:numCache>
                <c:formatCode>General</c:formatCode>
                <c:ptCount val="6"/>
                <c:pt idx="0">
                  <c:v>11.235868538834611</c:v>
                </c:pt>
                <c:pt idx="1">
                  <c:v>9.8743947084491079</c:v>
                </c:pt>
                <c:pt idx="2">
                  <c:v>6.3508948029129249</c:v>
                </c:pt>
                <c:pt idx="3">
                  <c:v>21.523492368328434</c:v>
                </c:pt>
                <c:pt idx="4">
                  <c:v>2.1048582933761364</c:v>
                </c:pt>
                <c:pt idx="5">
                  <c:v>8.5580801603813601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2-4D3B-BDE2-D514930A3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'TNF-alfa-WH294'!$AF$13:$AF$18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'TNF-alfa-WH294'!$F$73:$F$78</c:f>
                <c:numCache>
                  <c:formatCode>General</c:formatCode>
                  <c:ptCount val="6"/>
                  <c:pt idx="0">
                    <c:v>1.7652204150276109E-3</c:v>
                  </c:pt>
                  <c:pt idx="1">
                    <c:v>8.6046527522350667E-3</c:v>
                  </c:pt>
                  <c:pt idx="2">
                    <c:v>1.9748537689145418E-3</c:v>
                  </c:pt>
                  <c:pt idx="3">
                    <c:v>0.44540486528406964</c:v>
                  </c:pt>
                  <c:pt idx="4">
                    <c:v>5.0670520668467597E-4</c:v>
                  </c:pt>
                  <c:pt idx="5">
                    <c:v>1.2586262816498106E-2</c:v>
                  </c:pt>
                </c:numCache>
              </c:numRef>
            </c:plus>
            <c:minus>
              <c:numRef>
                <c:f>'TNF-alfa-WH294'!$B$73:$B$78</c:f>
                <c:numCache>
                  <c:formatCode>General</c:formatCode>
                  <c:ptCount val="6"/>
                  <c:pt idx="0">
                    <c:v>1.6406892954316001E-3</c:v>
                  </c:pt>
                  <c:pt idx="1">
                    <c:v>5.8718815166707884E-3</c:v>
                  </c:pt>
                  <c:pt idx="2">
                    <c:v>1.6403485556346596E-3</c:v>
                  </c:pt>
                  <c:pt idx="3">
                    <c:v>0.37185809400387226</c:v>
                  </c:pt>
                  <c:pt idx="4">
                    <c:v>4.9822074348586029E-4</c:v>
                  </c:pt>
                  <c:pt idx="5">
                    <c:v>1.2005245505539441E-2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'TNF-alfa-WH294'!$AG$13:$AG$18</c:f>
              <c:numCache>
                <c:formatCode>General</c:formatCode>
                <c:ptCount val="6"/>
                <c:pt idx="0">
                  <c:v>2.3256662659168408E-2</c:v>
                </c:pt>
                <c:pt idx="1">
                  <c:v>1.8488741683050782E-2</c:v>
                </c:pt>
                <c:pt idx="2">
                  <c:v>9.6842990746397878E-3</c:v>
                </c:pt>
                <c:pt idx="3">
                  <c:v>2.2520010244036355</c:v>
                </c:pt>
                <c:pt idx="4">
                  <c:v>2.9754509965669175E-2</c:v>
                </c:pt>
                <c:pt idx="5">
                  <c:v>0.26006312076997606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F-4A35-8EC5-C4854D23C434}"/>
            </c:ext>
          </c:extLst>
        </c:ser>
        <c:ser>
          <c:idx val="1"/>
          <c:order val="1"/>
          <c:tx>
            <c:strRef>
              <c:f>'TNF-alfa-WH294'!$AF$19:$AF$24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'TNF-alfa-WH294'!$F$79:$F$84</c:f>
                <c:numCache>
                  <c:formatCode>General</c:formatCode>
                  <c:ptCount val="6"/>
                  <c:pt idx="0">
                    <c:v>5.8339112469516612E-3</c:v>
                  </c:pt>
                  <c:pt idx="1">
                    <c:v>7.8541324205397625E-3</c:v>
                  </c:pt>
                  <c:pt idx="2">
                    <c:v>5.6063797297262186E-2</c:v>
                  </c:pt>
                  <c:pt idx="3">
                    <c:v>0.16214927391112399</c:v>
                  </c:pt>
                  <c:pt idx="4">
                    <c:v>7.4314460685862144E-3</c:v>
                  </c:pt>
                  <c:pt idx="5">
                    <c:v>0.40698888367894126</c:v>
                  </c:pt>
                </c:numCache>
              </c:numRef>
            </c:plus>
            <c:minus>
              <c:numRef>
                <c:f>'TNF-alfa-WH294'!$B$79:$B$84</c:f>
                <c:numCache>
                  <c:formatCode>General</c:formatCode>
                  <c:ptCount val="6"/>
                  <c:pt idx="0">
                    <c:v>4.8958651606629683E-3</c:v>
                  </c:pt>
                  <c:pt idx="1">
                    <c:v>6.4996104733301314E-3</c:v>
                  </c:pt>
                  <c:pt idx="2">
                    <c:v>5.045120566196698E-2</c:v>
                  </c:pt>
                  <c:pt idx="3">
                    <c:v>0.13907276956467662</c:v>
                  </c:pt>
                  <c:pt idx="4">
                    <c:v>6.8610450135806328E-3</c:v>
                  </c:pt>
                  <c:pt idx="5">
                    <c:v>0.26968513306810893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'TNF-alfa-WH294'!$AG$19:$AG$24</c:f>
              <c:numCache>
                <c:formatCode>General</c:formatCode>
                <c:ptCount val="6"/>
                <c:pt idx="0">
                  <c:v>3.0448443036902539E-2</c:v>
                </c:pt>
                <c:pt idx="1">
                  <c:v>3.7687688593474031E-2</c:v>
                </c:pt>
                <c:pt idx="2">
                  <c:v>0.50395367263990232</c:v>
                </c:pt>
                <c:pt idx="3">
                  <c:v>0.97720817101108925</c:v>
                </c:pt>
                <c:pt idx="4">
                  <c:v>8.93888353556168E-2</c:v>
                </c:pt>
                <c:pt idx="5">
                  <c:v>0.79938713082421153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F-4A35-8EC5-C4854D23C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'IL1Ra-WH294'!$AF$13:$AF$18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'IL1Ra-WH294'!$F$73:$F$78</c:f>
                <c:numCache>
                  <c:formatCode>General</c:formatCode>
                  <c:ptCount val="6"/>
                  <c:pt idx="0">
                    <c:v>0.27519095917866543</c:v>
                  </c:pt>
                  <c:pt idx="1">
                    <c:v>0.24895955801554526</c:v>
                  </c:pt>
                  <c:pt idx="2">
                    <c:v>4.748995221624347E-2</c:v>
                  </c:pt>
                  <c:pt idx="3">
                    <c:v>2.0935327332313083</c:v>
                  </c:pt>
                  <c:pt idx="4">
                    <c:v>0.27788311376018049</c:v>
                  </c:pt>
                  <c:pt idx="5">
                    <c:v>2.7556617947612434</c:v>
                  </c:pt>
                </c:numCache>
              </c:numRef>
            </c:plus>
            <c:minus>
              <c:numRef>
                <c:f>'IL1Ra-WH294'!$B$73:$B$78</c:f>
                <c:numCache>
                  <c:formatCode>General</c:formatCode>
                  <c:ptCount val="6"/>
                  <c:pt idx="0">
                    <c:v>0.23052424935878912</c:v>
                  </c:pt>
                  <c:pt idx="1">
                    <c:v>0.20367687366771281</c:v>
                  </c:pt>
                  <c:pt idx="2">
                    <c:v>4.1649082313911512E-2</c:v>
                  </c:pt>
                  <c:pt idx="3">
                    <c:v>1.8239095571930442</c:v>
                  </c:pt>
                  <c:pt idx="4">
                    <c:v>0.24868014822170448</c:v>
                  </c:pt>
                  <c:pt idx="5">
                    <c:v>2.0996842756761334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'IL1Ra-WH294'!$AG$13:$AG$18</c:f>
              <c:numCache>
                <c:formatCode>General</c:formatCode>
                <c:ptCount val="6"/>
                <c:pt idx="0">
                  <c:v>1.4202565971572279</c:v>
                </c:pt>
                <c:pt idx="1">
                  <c:v>1.1197945788019312</c:v>
                </c:pt>
                <c:pt idx="2">
                  <c:v>0.33863327929088238</c:v>
                </c:pt>
                <c:pt idx="3">
                  <c:v>14.162040580277411</c:v>
                </c:pt>
                <c:pt idx="4">
                  <c:v>2.3663354951792264</c:v>
                </c:pt>
                <c:pt idx="5">
                  <c:v>8.820454316195784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2-41B5-9432-D184922C37F9}"/>
            </c:ext>
          </c:extLst>
        </c:ser>
        <c:ser>
          <c:idx val="1"/>
          <c:order val="1"/>
          <c:tx>
            <c:strRef>
              <c:f>'IL1Ra-WH294'!$AF$19:$AF$24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'IL1Ra-WH294'!$F$79:$F$84</c:f>
                <c:numCache>
                  <c:formatCode>General</c:formatCode>
                  <c:ptCount val="6"/>
                  <c:pt idx="0">
                    <c:v>2.1481584826569105</c:v>
                  </c:pt>
                  <c:pt idx="1">
                    <c:v>0.23814998877025828</c:v>
                  </c:pt>
                  <c:pt idx="2">
                    <c:v>8.8252988817617037</c:v>
                  </c:pt>
                  <c:pt idx="3">
                    <c:v>20.567459047106404</c:v>
                  </c:pt>
                  <c:pt idx="4">
                    <c:v>0.30232067093771975</c:v>
                  </c:pt>
                  <c:pt idx="5">
                    <c:v>29.068667499300219</c:v>
                  </c:pt>
                </c:numCache>
              </c:numRef>
            </c:plus>
            <c:minus>
              <c:numRef>
                <c:f>'IL1Ra-WH294'!$B$79:$B$84</c:f>
                <c:numCache>
                  <c:formatCode>General</c:formatCode>
                  <c:ptCount val="6"/>
                  <c:pt idx="0">
                    <c:v>1.6861288790612861</c:v>
                  </c:pt>
                  <c:pt idx="1">
                    <c:v>0.2111551391899873</c:v>
                  </c:pt>
                  <c:pt idx="2">
                    <c:v>6.798626251276179</c:v>
                  </c:pt>
                  <c:pt idx="3">
                    <c:v>15.457704224743743</c:v>
                  </c:pt>
                  <c:pt idx="4">
                    <c:v>0.25768485045116951</c:v>
                  </c:pt>
                  <c:pt idx="5">
                    <c:v>21.561030311915111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'IL1Ra-WH294'!$AG$19:$AG$24</c:f>
              <c:numCache>
                <c:formatCode>General</c:formatCode>
                <c:ptCount val="6"/>
                <c:pt idx="0">
                  <c:v>7.8394804709924539</c:v>
                </c:pt>
                <c:pt idx="1">
                  <c:v>1.8628217904066211</c:v>
                </c:pt>
                <c:pt idx="2">
                  <c:v>29.605130967071396</c:v>
                </c:pt>
                <c:pt idx="3">
                  <c:v>62.219364657831839</c:v>
                </c:pt>
                <c:pt idx="4">
                  <c:v>1.7453125321703638</c:v>
                </c:pt>
                <c:pt idx="5">
                  <c:v>83.481714078099913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2-41B5-9432-D184922C3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'TSG6-WH294'!$AF$13:$AF$18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'TSG6-WH294'!$F$73:$F$78</c:f>
                <c:numCache>
                  <c:formatCode>General</c:formatCode>
                  <c:ptCount val="6"/>
                  <c:pt idx="0">
                    <c:v>0.10485744302554112</c:v>
                  </c:pt>
                  <c:pt idx="1">
                    <c:v>2.1768845693195669</c:v>
                  </c:pt>
                  <c:pt idx="2">
                    <c:v>1.4602548931044161</c:v>
                  </c:pt>
                  <c:pt idx="3">
                    <c:v>72.76777278908628</c:v>
                  </c:pt>
                  <c:pt idx="4">
                    <c:v>27.287918133855769</c:v>
                  </c:pt>
                  <c:pt idx="5">
                    <c:v>9.8697045065676576</c:v>
                  </c:pt>
                </c:numCache>
              </c:numRef>
            </c:plus>
            <c:minus>
              <c:numRef>
                <c:f>'TSG6-WH294'!$B$73:$B$78</c:f>
                <c:numCache>
                  <c:formatCode>General</c:formatCode>
                  <c:ptCount val="6"/>
                  <c:pt idx="0">
                    <c:v>0.10215683847818591</c:v>
                  </c:pt>
                  <c:pt idx="1">
                    <c:v>1.8502364503421855</c:v>
                  </c:pt>
                  <c:pt idx="2">
                    <c:v>1.2633033536060765</c:v>
                  </c:pt>
                  <c:pt idx="3">
                    <c:v>64.799371889596955</c:v>
                  </c:pt>
                  <c:pt idx="4">
                    <c:v>22.074277280635371</c:v>
                  </c:pt>
                  <c:pt idx="5">
                    <c:v>7.4964846070139863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'TSG6-WH294'!$AG$13:$AG$18</c:f>
              <c:numCache>
                <c:formatCode>General</c:formatCode>
                <c:ptCount val="6"/>
                <c:pt idx="0">
                  <c:v>3.9664840529429441</c:v>
                </c:pt>
                <c:pt idx="1">
                  <c:v>12.330550657851729</c:v>
                </c:pt>
                <c:pt idx="2">
                  <c:v>9.366491413457819</c:v>
                </c:pt>
                <c:pt idx="3">
                  <c:v>591.75059463188381</c:v>
                </c:pt>
                <c:pt idx="4">
                  <c:v>115.53558986057324</c:v>
                </c:pt>
                <c:pt idx="5">
                  <c:v>31.17624621434193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4-40E2-9444-4E6FBC05B389}"/>
            </c:ext>
          </c:extLst>
        </c:ser>
        <c:ser>
          <c:idx val="1"/>
          <c:order val="1"/>
          <c:tx>
            <c:strRef>
              <c:f>'TSG6-WH294'!$AF$19:$AF$24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'TSG6-WH294'!$F$79:$F$84</c:f>
                <c:numCache>
                  <c:formatCode>General</c:formatCode>
                  <c:ptCount val="6"/>
                  <c:pt idx="0">
                    <c:v>7.4909309201504044</c:v>
                  </c:pt>
                  <c:pt idx="1">
                    <c:v>2.2560657558940385</c:v>
                  </c:pt>
                  <c:pt idx="2">
                    <c:v>82.587266398372662</c:v>
                  </c:pt>
                  <c:pt idx="3">
                    <c:v>12.961861434722792</c:v>
                  </c:pt>
                  <c:pt idx="4">
                    <c:v>31.649254630186419</c:v>
                  </c:pt>
                  <c:pt idx="5">
                    <c:v>27.437754910560528</c:v>
                  </c:pt>
                </c:numCache>
              </c:numRef>
            </c:plus>
            <c:minus>
              <c:numRef>
                <c:f>'TSG6-WH294'!$B$79:$B$84</c:f>
                <c:numCache>
                  <c:formatCode>General</c:formatCode>
                  <c:ptCount val="6"/>
                  <c:pt idx="0">
                    <c:v>6.7274505090289978</c:v>
                  </c:pt>
                  <c:pt idx="1">
                    <c:v>1.9927598476932928</c:v>
                  </c:pt>
                  <c:pt idx="2">
                    <c:v>68.097366955498273</c:v>
                  </c:pt>
                  <c:pt idx="3">
                    <c:v>10.975211989914698</c:v>
                  </c:pt>
                  <c:pt idx="4">
                    <c:v>22.959768802676493</c:v>
                  </c:pt>
                  <c:pt idx="5">
                    <c:v>20.651086103705332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'TSG6-WH294'!$AG$19:$AG$24</c:f>
              <c:numCache>
                <c:formatCode>General</c:formatCode>
                <c:ptCount val="6"/>
                <c:pt idx="0">
                  <c:v>66.006758389311528</c:v>
                </c:pt>
                <c:pt idx="1">
                  <c:v>17.074426027211921</c:v>
                </c:pt>
                <c:pt idx="2">
                  <c:v>388.13073948191806</c:v>
                </c:pt>
                <c:pt idx="3">
                  <c:v>71.607589049876239</c:v>
                </c:pt>
                <c:pt idx="4">
                  <c:v>83.625151534926218</c:v>
                </c:pt>
                <c:pt idx="5">
                  <c:v>83.490067848604667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4-40E2-9444-4E6FBC05B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'ACTIN BETA-WH294'!$AF$13:$AF$18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'ACTIN BETA-WH294'!$F$73:$F$78</c:f>
                <c:numCache>
                  <c:formatCode>General</c:formatCode>
                  <c:ptCount val="6"/>
                  <c:pt idx="0">
                    <c:v>1.9273094571825924</c:v>
                  </c:pt>
                  <c:pt idx="1">
                    <c:v>13.553297456593477</c:v>
                  </c:pt>
                  <c:pt idx="2">
                    <c:v>0.36054509136710511</c:v>
                  </c:pt>
                  <c:pt idx="3">
                    <c:v>26.658660206202455</c:v>
                  </c:pt>
                  <c:pt idx="4">
                    <c:v>5.3124642480388005</c:v>
                  </c:pt>
                  <c:pt idx="5">
                    <c:v>8.7276866330838061</c:v>
                  </c:pt>
                </c:numCache>
              </c:numRef>
            </c:plus>
            <c:minus>
              <c:numRef>
                <c:f>'ACTIN BETA-WH294'!$B$73:$B$78</c:f>
                <c:numCache>
                  <c:formatCode>General</c:formatCode>
                  <c:ptCount val="6"/>
                  <c:pt idx="0">
                    <c:v>1.5215383383014185</c:v>
                  </c:pt>
                  <c:pt idx="1">
                    <c:v>10.172682694920965</c:v>
                  </c:pt>
                  <c:pt idx="2">
                    <c:v>0.30029863326775952</c:v>
                  </c:pt>
                  <c:pt idx="3">
                    <c:v>22.881060167235205</c:v>
                  </c:pt>
                  <c:pt idx="4">
                    <c:v>4.6695528573003884</c:v>
                  </c:pt>
                  <c:pt idx="5">
                    <c:v>7.7950276025555354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'ACTIN BETA-WH294'!$AG$13:$AG$18</c:f>
              <c:numCache>
                <c:formatCode>General</c:formatCode>
                <c:ptCount val="6"/>
                <c:pt idx="0">
                  <c:v>7.2269195426226327</c:v>
                </c:pt>
                <c:pt idx="1">
                  <c:v>40.783527321401579</c:v>
                </c:pt>
                <c:pt idx="2">
                  <c:v>1.7971379826246912</c:v>
                </c:pt>
                <c:pt idx="3">
                  <c:v>161.47246978607097</c:v>
                </c:pt>
                <c:pt idx="4">
                  <c:v>38.585150249468811</c:v>
                </c:pt>
                <c:pt idx="5">
                  <c:v>72.944726834214393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1-4C4E-A50A-152C273CCDA2}"/>
            </c:ext>
          </c:extLst>
        </c:ser>
        <c:ser>
          <c:idx val="1"/>
          <c:order val="1"/>
          <c:tx>
            <c:strRef>
              <c:f>'ACTIN BETA-WH294'!$AF$19:$AF$24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'ACTIN BETA-WH294'!$F$79:$F$84</c:f>
                <c:numCache>
                  <c:formatCode>General</c:formatCode>
                  <c:ptCount val="6"/>
                  <c:pt idx="0">
                    <c:v>0.2952971601205634</c:v>
                  </c:pt>
                  <c:pt idx="1">
                    <c:v>0.71892095450108062</c:v>
                  </c:pt>
                  <c:pt idx="2">
                    <c:v>0.83011001822477049</c:v>
                  </c:pt>
                  <c:pt idx="3">
                    <c:v>1.368036549733004</c:v>
                  </c:pt>
                  <c:pt idx="4">
                    <c:v>0.17708445172383036</c:v>
                  </c:pt>
                  <c:pt idx="5">
                    <c:v>1.4887338780109616E-3</c:v>
                  </c:pt>
                </c:numCache>
              </c:numRef>
            </c:plus>
            <c:minus>
              <c:numRef>
                <c:f>'ACTIN BETA-WH294'!$B$79:$B$84</c:f>
                <c:numCache>
                  <c:formatCode>General</c:formatCode>
                  <c:ptCount val="6"/>
                  <c:pt idx="0">
                    <c:v>0.2524801326532331</c:v>
                  </c:pt>
                  <c:pt idx="1">
                    <c:v>0.58041167636935898</c:v>
                  </c:pt>
                  <c:pt idx="2">
                    <c:v>0.60225175888875082</c:v>
                  </c:pt>
                  <c:pt idx="3">
                    <c:v>1.1796521508976197</c:v>
                  </c:pt>
                  <c:pt idx="4">
                    <c:v>0.15213666650282742</c:v>
                  </c:pt>
                  <c:pt idx="5">
                    <c:v>1.4885014645678041E-3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'ACTIN BETA-WH294'!$AG$19:$AG$24</c:f>
              <c:numCache>
                <c:formatCode>General</c:formatCode>
                <c:ptCount val="6"/>
                <c:pt idx="0">
                  <c:v>1.741285431742073</c:v>
                </c:pt>
                <c:pt idx="1">
                  <c:v>3.0125788106570717</c:v>
                </c:pt>
                <c:pt idx="2">
                  <c:v>2.1940623087521827</c:v>
                </c:pt>
                <c:pt idx="3">
                  <c:v>8.5665653226904084</c:v>
                </c:pt>
                <c:pt idx="4">
                  <c:v>1.0798969902972955</c:v>
                </c:pt>
                <c:pt idx="5">
                  <c:v>9.5346573611061487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1-4C4E-A50A-152C273CC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'LMNA-C -WH294'!$AF$13:$AF$18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'LMNA-C -WH294'!$F$73:$F$78</c:f>
                <c:numCache>
                  <c:formatCode>General</c:formatCode>
                  <c:ptCount val="6"/>
                  <c:pt idx="0">
                    <c:v>3.8232620560854755</c:v>
                  </c:pt>
                  <c:pt idx="1">
                    <c:v>3.14003617083047</c:v>
                  </c:pt>
                  <c:pt idx="2">
                    <c:v>2.5782899203520202</c:v>
                  </c:pt>
                  <c:pt idx="3">
                    <c:v>79.078781851830968</c:v>
                  </c:pt>
                  <c:pt idx="4">
                    <c:v>5.0793308603466016</c:v>
                  </c:pt>
                  <c:pt idx="5">
                    <c:v>30.169765055023248</c:v>
                  </c:pt>
                </c:numCache>
              </c:numRef>
            </c:plus>
            <c:minus>
              <c:numRef>
                <c:f>'LMNA-C -WH294'!$B$73:$B$78</c:f>
                <c:numCache>
                  <c:formatCode>General</c:formatCode>
                  <c:ptCount val="6"/>
                  <c:pt idx="0">
                    <c:v>3.5348457765719559</c:v>
                  </c:pt>
                  <c:pt idx="1">
                    <c:v>2.5109348044506845</c:v>
                  </c:pt>
                  <c:pt idx="2">
                    <c:v>2.1208403228269628</c:v>
                  </c:pt>
                  <c:pt idx="3">
                    <c:v>69.052993557812101</c:v>
                  </c:pt>
                  <c:pt idx="4">
                    <c:v>5.0186651165552689</c:v>
                  </c:pt>
                  <c:pt idx="5">
                    <c:v>25.554120112764309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'LMNA-C -WH294'!$AG$13:$AG$18</c:f>
              <c:numCache>
                <c:formatCode>General</c:formatCode>
                <c:ptCount val="6"/>
                <c:pt idx="0">
                  <c:v>46.858109932203327</c:v>
                </c:pt>
                <c:pt idx="1">
                  <c:v>12.53283895080984</c:v>
                </c:pt>
                <c:pt idx="2">
                  <c:v>11.953538174708614</c:v>
                </c:pt>
                <c:pt idx="3">
                  <c:v>544.65808110386081</c:v>
                </c:pt>
                <c:pt idx="4">
                  <c:v>420.19530316975204</c:v>
                </c:pt>
                <c:pt idx="5">
                  <c:v>167.03230201511226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8-49B2-8A7E-D502AB7CA485}"/>
            </c:ext>
          </c:extLst>
        </c:ser>
        <c:ser>
          <c:idx val="1"/>
          <c:order val="1"/>
          <c:tx>
            <c:strRef>
              <c:f>'LMNA-C -WH294'!$AF$19:$AF$24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'LMNA-C -WH294'!$F$79:$F$84</c:f>
                <c:numCache>
                  <c:formatCode>General</c:formatCode>
                  <c:ptCount val="6"/>
                  <c:pt idx="0">
                    <c:v>75.696020363642162</c:v>
                  </c:pt>
                  <c:pt idx="1">
                    <c:v>11.163875818546842</c:v>
                  </c:pt>
                  <c:pt idx="2">
                    <c:v>10.76400559286251</c:v>
                  </c:pt>
                  <c:pt idx="3">
                    <c:v>43.329214179649227</c:v>
                  </c:pt>
                  <c:pt idx="4">
                    <c:v>25.767035401427407</c:v>
                  </c:pt>
                  <c:pt idx="5">
                    <c:v>7.4784164195374814</c:v>
                  </c:pt>
                </c:numCache>
              </c:numRef>
            </c:plus>
            <c:minus>
              <c:numRef>
                <c:f>'LMNA-C -WH294'!$B$79:$B$84</c:f>
                <c:numCache>
                  <c:formatCode>General</c:formatCode>
                  <c:ptCount val="6"/>
                  <c:pt idx="0">
                    <c:v>54.677928191846263</c:v>
                  </c:pt>
                  <c:pt idx="1">
                    <c:v>9.5315973314436278</c:v>
                  </c:pt>
                  <c:pt idx="2">
                    <c:v>8.9039800416566592</c:v>
                  </c:pt>
                  <c:pt idx="3">
                    <c:v>38.780844747863114</c:v>
                  </c:pt>
                  <c:pt idx="4">
                    <c:v>20.967974865062189</c:v>
                  </c:pt>
                  <c:pt idx="5">
                    <c:v>5.9621152086114861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'LMNA-C -WH294'!$AG$19:$AG$24</c:f>
              <c:numCache>
                <c:formatCode>General</c:formatCode>
                <c:ptCount val="6"/>
                <c:pt idx="0">
                  <c:v>196.9208971024371</c:v>
                </c:pt>
                <c:pt idx="1">
                  <c:v>65.190817499207768</c:v>
                </c:pt>
                <c:pt idx="2">
                  <c:v>51.5275131059323</c:v>
                </c:pt>
                <c:pt idx="3">
                  <c:v>369.43866441561607</c:v>
                </c:pt>
                <c:pt idx="4">
                  <c:v>112.58089923022781</c:v>
                </c:pt>
                <c:pt idx="5">
                  <c:v>29.405226316495167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8-49B2-8A7E-D502AB7CA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'MYOSIN -WH294'!$AF$13:$AF$18</c:f>
              <c:strCache>
                <c:ptCount val="6"/>
                <c:pt idx="0">
                  <c:v>2-7.4</c:v>
                </c:pt>
                <c:pt idx="1">
                  <c:v>4-7.4</c:v>
                </c:pt>
                <c:pt idx="2">
                  <c:v>8-7.4</c:v>
                </c:pt>
                <c:pt idx="3">
                  <c:v>12-7.4</c:v>
                </c:pt>
                <c:pt idx="4">
                  <c:v>25-7.4</c:v>
                </c:pt>
                <c:pt idx="5">
                  <c:v>50-7.4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'MYOSIN -WH294'!$F$73:$F$78</c:f>
                <c:numCache>
                  <c:formatCode>General</c:formatCode>
                  <c:ptCount val="6"/>
                  <c:pt idx="0">
                    <c:v>2.6870550294032753</c:v>
                  </c:pt>
                  <c:pt idx="1">
                    <c:v>2.7906876509059408</c:v>
                  </c:pt>
                  <c:pt idx="2">
                    <c:v>6.127513162569528</c:v>
                  </c:pt>
                  <c:pt idx="3">
                    <c:v>9.7635306725641158</c:v>
                  </c:pt>
                  <c:pt idx="4">
                    <c:v>1.450270047172836</c:v>
                  </c:pt>
                  <c:pt idx="5">
                    <c:v>0.63883743933359938</c:v>
                  </c:pt>
                </c:numCache>
              </c:numRef>
            </c:plus>
            <c:minus>
              <c:numRef>
                <c:f>'MYOSIN -WH294'!$B$73:$B$78</c:f>
                <c:numCache>
                  <c:formatCode>General</c:formatCode>
                  <c:ptCount val="6"/>
                  <c:pt idx="0">
                    <c:v>2.4980374153240348</c:v>
                  </c:pt>
                  <c:pt idx="1">
                    <c:v>2.4725883114296714</c:v>
                  </c:pt>
                  <c:pt idx="2">
                    <c:v>4.9761771174243634</c:v>
                  </c:pt>
                  <c:pt idx="3">
                    <c:v>9.6016133260135348</c:v>
                  </c:pt>
                  <c:pt idx="4">
                    <c:v>1.427898566407265</c:v>
                  </c:pt>
                  <c:pt idx="5">
                    <c:v>0.63446286542594521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'MYOSIN -WH294'!$AG$13:$AG$18</c:f>
              <c:numCache>
                <c:formatCode>General</c:formatCode>
                <c:ptCount val="6"/>
                <c:pt idx="0">
                  <c:v>35.511843873289351</c:v>
                </c:pt>
                <c:pt idx="1">
                  <c:v>21.69203393456262</c:v>
                </c:pt>
                <c:pt idx="2">
                  <c:v>26.48365862848577</c:v>
                </c:pt>
                <c:pt idx="3">
                  <c:v>578.9722238646109</c:v>
                </c:pt>
                <c:pt idx="4">
                  <c:v>92.566001462681328</c:v>
                </c:pt>
                <c:pt idx="5">
                  <c:v>92.653282551377927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3-4660-93FF-0A34BD04A027}"/>
            </c:ext>
          </c:extLst>
        </c:ser>
        <c:ser>
          <c:idx val="1"/>
          <c:order val="1"/>
          <c:tx>
            <c:strRef>
              <c:f>'MYOSIN -WH294'!$AF$19:$AF$24</c:f>
              <c:strCache>
                <c:ptCount val="6"/>
                <c:pt idx="0">
                  <c:v>2-6.5</c:v>
                </c:pt>
                <c:pt idx="1">
                  <c:v>4-6.5</c:v>
                </c:pt>
                <c:pt idx="2">
                  <c:v>8-6.5</c:v>
                </c:pt>
                <c:pt idx="3">
                  <c:v>12-6.5</c:v>
                </c:pt>
                <c:pt idx="4">
                  <c:v>25-6.5</c:v>
                </c:pt>
                <c:pt idx="5">
                  <c:v>50-6.5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'MYOSIN -WH294'!$F$79:$F$84</c:f>
                <c:numCache>
                  <c:formatCode>General</c:formatCode>
                  <c:ptCount val="6"/>
                  <c:pt idx="0">
                    <c:v>5.1758304788442935</c:v>
                  </c:pt>
                  <c:pt idx="1">
                    <c:v>7.5460426737711011</c:v>
                  </c:pt>
                  <c:pt idx="2">
                    <c:v>4.4424160219828934</c:v>
                  </c:pt>
                  <c:pt idx="3">
                    <c:v>22.134452274330101</c:v>
                  </c:pt>
                  <c:pt idx="4">
                    <c:v>5.8354311680115956E-2</c:v>
                  </c:pt>
                  <c:pt idx="5">
                    <c:v>6.3870679379683466</c:v>
                  </c:pt>
                </c:numCache>
              </c:numRef>
            </c:plus>
            <c:minus>
              <c:numRef>
                <c:f>'MYOSIN -WH294'!$B$79:$B$84</c:f>
                <c:numCache>
                  <c:formatCode>General</c:formatCode>
                  <c:ptCount val="6"/>
                  <c:pt idx="0">
                    <c:v>4.4347108629930183</c:v>
                  </c:pt>
                  <c:pt idx="1">
                    <c:v>5.6651272878930037</c:v>
                  </c:pt>
                  <c:pt idx="2">
                    <c:v>3.3476963896633105</c:v>
                  </c:pt>
                  <c:pt idx="3">
                    <c:v>18.664074998560721</c:v>
                  </c:pt>
                  <c:pt idx="4">
                    <c:v>5.7990833712038281E-2</c:v>
                  </c:pt>
                  <c:pt idx="5">
                    <c:v>5.0533856880180146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'MYOSIN -WH294'!$AG$19:$AG$24</c:f>
              <c:numCache>
                <c:formatCode>General</c:formatCode>
                <c:ptCount val="6"/>
                <c:pt idx="0">
                  <c:v>30.971129570191838</c:v>
                </c:pt>
                <c:pt idx="1">
                  <c:v>22.727918856822154</c:v>
                </c:pt>
                <c:pt idx="2">
                  <c:v>13.585085750826241</c:v>
                </c:pt>
                <c:pt idx="3">
                  <c:v>119.04154634270569</c:v>
                </c:pt>
                <c:pt idx="4">
                  <c:v>9.3100971235255923</c:v>
                </c:pt>
                <c:pt idx="5">
                  <c:v>24.200905206116378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C3-4660-93FF-0A34BD04A0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0151072"/>
        <c:axId val="1980151904"/>
      </c:lineChart>
      <c:catAx>
        <c:axId val="198015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904"/>
        <c:crosses val="autoZero"/>
        <c:auto val="1"/>
        <c:lblAlgn val="ctr"/>
        <c:lblOffset val="100"/>
        <c:noMultiLvlLbl val="0"/>
      </c:catAx>
      <c:valAx>
        <c:axId val="19801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600074</xdr:colOff>
      <xdr:row>0</xdr:row>
      <xdr:rowOff>152400</xdr:rowOff>
    </xdr:from>
    <xdr:to>
      <xdr:col>52</xdr:col>
      <xdr:colOff>-1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C1EAC9-9C16-4414-988B-8AF4F69524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9524</xdr:colOff>
      <xdr:row>0</xdr:row>
      <xdr:rowOff>114300</xdr:rowOff>
    </xdr:from>
    <xdr:to>
      <xdr:col>52</xdr:col>
      <xdr:colOff>19049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CEAAF-E4CA-4059-910A-ADBDC1B14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587951</xdr:colOff>
      <xdr:row>0</xdr:row>
      <xdr:rowOff>157596</xdr:rowOff>
    </xdr:from>
    <xdr:to>
      <xdr:col>52</xdr:col>
      <xdr:colOff>29440</xdr:colOff>
      <xdr:row>26</xdr:row>
      <xdr:rowOff>12124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F0533A-D659-4453-8B22-7ACEBBF2C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581024</xdr:colOff>
      <xdr:row>0</xdr:row>
      <xdr:rowOff>171450</xdr:rowOff>
    </xdr:from>
    <xdr:to>
      <xdr:col>51</xdr:col>
      <xdr:colOff>590549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9CF06-74F4-4556-BA04-FEA19742A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28574</xdr:colOff>
      <xdr:row>1</xdr:row>
      <xdr:rowOff>19050</xdr:rowOff>
    </xdr:from>
    <xdr:to>
      <xdr:col>52</xdr:col>
      <xdr:colOff>38099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E86844-23D5-4B63-9476-59884DE95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561974</xdr:colOff>
      <xdr:row>0</xdr:row>
      <xdr:rowOff>114300</xdr:rowOff>
    </xdr:from>
    <xdr:to>
      <xdr:col>51</xdr:col>
      <xdr:colOff>571499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B3D59-C538-46B4-B9C1-A2B561222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542924</xdr:colOff>
      <xdr:row>0</xdr:row>
      <xdr:rowOff>171450</xdr:rowOff>
    </xdr:from>
    <xdr:to>
      <xdr:col>51</xdr:col>
      <xdr:colOff>552449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CD0B5-DBA4-4226-9D7F-9ED9A7E70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3313-E9A7-471A-AD0C-4ECA96415EE6}">
  <dimension ref="A2:AH117"/>
  <sheetViews>
    <sheetView tabSelected="1" zoomScale="40" zoomScaleNormal="40" workbookViewId="0">
      <selection activeCell="AK45" sqref="AK45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48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35</v>
      </c>
      <c r="N5" s="1"/>
      <c r="P5" s="1"/>
      <c r="Q5" s="6" t="s">
        <v>36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30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L7" s="12"/>
      <c r="M7" s="12"/>
      <c r="N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L8" s="12"/>
      <c r="M8" s="12"/>
      <c r="N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L9" s="12"/>
      <c r="M9" s="12"/>
      <c r="N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L10" s="12"/>
      <c r="M10" s="12"/>
      <c r="N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L11" s="12"/>
      <c r="M11" s="12"/>
      <c r="N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L12" s="12"/>
      <c r="M12" s="12"/>
      <c r="N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17</v>
      </c>
      <c r="D13" s="12">
        <v>31.214233398400001</v>
      </c>
      <c r="E13" s="12">
        <v>31.514305114740001</v>
      </c>
      <c r="F13" s="12">
        <v>31.900390600000001</v>
      </c>
      <c r="G13" s="12"/>
      <c r="H13" s="12"/>
      <c r="I13" s="16">
        <f t="shared" ref="I13:I24" si="0">AVERAGE(D13:F13)</f>
        <v>31.542976371046667</v>
      </c>
      <c r="J13" s="12"/>
      <c r="K13" s="12"/>
      <c r="L13" s="12">
        <v>30.901916502999999</v>
      </c>
      <c r="M13" s="12">
        <v>31.465698080444302</v>
      </c>
      <c r="N13" s="12">
        <v>30.431859436029999</v>
      </c>
      <c r="O13" s="12"/>
      <c r="P13" s="12"/>
      <c r="Q13" s="13">
        <f t="shared" ref="Q13:Q24" si="1">AVERAGE(L13:N13)</f>
        <v>30.933158006491436</v>
      </c>
      <c r="R13" s="12"/>
      <c r="S13" s="12"/>
      <c r="T13" s="12">
        <f t="shared" ref="T13:T24" si="2">L13-I13</f>
        <v>-0.6410598680466677</v>
      </c>
      <c r="U13" s="12">
        <f t="shared" ref="U13:U23" si="3">M13-I13</f>
        <v>-7.7278290602365018E-2</v>
      </c>
      <c r="V13" s="12">
        <f t="shared" ref="V13:V23" si="4">N13-I13</f>
        <v>-1.1111169350166676</v>
      </c>
      <c r="W13" s="12"/>
      <c r="X13" s="12"/>
      <c r="Y13" s="12">
        <f t="shared" ref="Y13:Y24" si="5">AVERAGE(T13:V13)</f>
        <v>-0.60981836455523342</v>
      </c>
      <c r="Z13" s="12"/>
      <c r="AA13" s="12"/>
      <c r="AB13" s="12">
        <f t="shared" ref="AB13:AB18" si="6">T13-Y7</f>
        <v>-0.6410598680466677</v>
      </c>
      <c r="AC13" s="12">
        <f t="shared" ref="AC13:AC18" si="7">U13-Y7</f>
        <v>-7.7278290602365018E-2</v>
      </c>
      <c r="AD13" s="12">
        <f t="shared" ref="AD13:AD18" si="8">V13-Y7</f>
        <v>-1.1111169350166676</v>
      </c>
      <c r="AF13" s="9" t="s">
        <v>17</v>
      </c>
      <c r="AG13" s="20">
        <f t="shared" ref="AG13:AG24" si="9">POWER(2,-Y13)</f>
        <v>1.5260670648747074</v>
      </c>
      <c r="AH13" s="20"/>
    </row>
    <row r="14" spans="1:34">
      <c r="A14" s="9" t="s">
        <v>18</v>
      </c>
      <c r="B14" s="2"/>
      <c r="D14" s="12">
        <v>35.620773315420003</v>
      </c>
      <c r="E14" s="12">
        <v>34.325298156738</v>
      </c>
      <c r="F14" s="12">
        <v>34.58647583007</v>
      </c>
      <c r="G14" s="12"/>
      <c r="H14" s="12"/>
      <c r="I14" s="16">
        <f t="shared" si="0"/>
        <v>34.844182434075996</v>
      </c>
      <c r="J14" s="12"/>
      <c r="K14" s="12"/>
      <c r="L14" s="12">
        <v>32.5884937744</v>
      </c>
      <c r="M14" s="12">
        <v>32.586518621826102</v>
      </c>
      <c r="N14" s="12">
        <v>31.258649777221599</v>
      </c>
      <c r="O14" s="12"/>
      <c r="P14" s="12"/>
      <c r="Q14" s="13">
        <f t="shared" si="1"/>
        <v>32.144554057815895</v>
      </c>
      <c r="R14" s="12"/>
      <c r="S14" s="12"/>
      <c r="T14" s="12">
        <f t="shared" si="2"/>
        <v>-2.2556886596759966</v>
      </c>
      <c r="U14" s="12">
        <f t="shared" si="3"/>
        <v>-2.2576638122498949</v>
      </c>
      <c r="V14" s="12">
        <f t="shared" si="4"/>
        <v>-3.5855326568543973</v>
      </c>
      <c r="W14" s="12"/>
      <c r="X14" s="12"/>
      <c r="Y14" s="12">
        <f t="shared" si="5"/>
        <v>-2.6996283762600961</v>
      </c>
      <c r="Z14" s="12"/>
      <c r="AA14" s="12"/>
      <c r="AB14" s="12">
        <f t="shared" si="6"/>
        <v>-2.2556886596759966</v>
      </c>
      <c r="AC14" s="12">
        <f t="shared" si="7"/>
        <v>-2.2576638122498949</v>
      </c>
      <c r="AD14" s="12">
        <f t="shared" si="8"/>
        <v>-3.5855326568543973</v>
      </c>
      <c r="AF14" s="9" t="s">
        <v>18</v>
      </c>
      <c r="AG14" s="20">
        <f t="shared" si="9"/>
        <v>6.4963455619941897</v>
      </c>
      <c r="AH14" s="20"/>
    </row>
    <row r="15" spans="1:34">
      <c r="A15" s="9" t="s">
        <v>19</v>
      </c>
      <c r="D15" s="12">
        <v>32.446565667000002</v>
      </c>
      <c r="E15" s="12">
        <v>33.568847656199999</v>
      </c>
      <c r="F15" s="12">
        <v>34.879264684652398</v>
      </c>
      <c r="G15" s="12"/>
      <c r="H15" s="12"/>
      <c r="I15" s="16">
        <f t="shared" si="0"/>
        <v>33.631559335950797</v>
      </c>
      <c r="J15" s="12"/>
      <c r="K15" s="12"/>
      <c r="L15" s="12">
        <v>33.259697772216697</v>
      </c>
      <c r="M15" s="12">
        <v>32.225658324599998</v>
      </c>
      <c r="N15" s="12">
        <v>32.258462309999999</v>
      </c>
      <c r="O15" s="12"/>
      <c r="P15" s="12"/>
      <c r="Q15" s="13">
        <f t="shared" si="1"/>
        <v>32.581272802272231</v>
      </c>
      <c r="R15" s="12"/>
      <c r="S15" s="12"/>
      <c r="T15" s="12">
        <f t="shared" si="2"/>
        <v>-0.37186156373410029</v>
      </c>
      <c r="U15" s="12">
        <f t="shared" si="3"/>
        <v>-1.4059010113507995</v>
      </c>
      <c r="V15" s="12">
        <f t="shared" si="4"/>
        <v>-1.3730970259507984</v>
      </c>
      <c r="W15" s="12"/>
      <c r="X15" s="12"/>
      <c r="Y15" s="12">
        <f t="shared" si="5"/>
        <v>-1.0502865336785661</v>
      </c>
      <c r="Z15" s="12"/>
      <c r="AA15" s="12"/>
      <c r="AB15" s="12">
        <f t="shared" si="6"/>
        <v>-0.37186156373410029</v>
      </c>
      <c r="AC15" s="12">
        <f t="shared" si="7"/>
        <v>-1.4059010113507995</v>
      </c>
      <c r="AD15" s="12">
        <f t="shared" si="8"/>
        <v>-1.3730970259507984</v>
      </c>
      <c r="AF15" s="9" t="s">
        <v>19</v>
      </c>
      <c r="AG15" s="20">
        <f t="shared" si="9"/>
        <v>2.0709411164791751</v>
      </c>
      <c r="AH15" s="20"/>
    </row>
    <row r="16" spans="1:34">
      <c r="A16" s="9" t="s">
        <v>20</v>
      </c>
      <c r="D16" s="12">
        <v>35.895828369139998</v>
      </c>
      <c r="E16" s="12">
        <v>35.659834106399998</v>
      </c>
      <c r="F16" s="12">
        <v>36.548524975500001</v>
      </c>
      <c r="G16" s="12"/>
      <c r="H16" s="12"/>
      <c r="I16" s="16">
        <f t="shared" si="0"/>
        <v>36.034729150346671</v>
      </c>
      <c r="J16" s="12"/>
      <c r="K16" s="12"/>
      <c r="L16" s="12">
        <v>32.256306762599998</v>
      </c>
      <c r="M16" s="12">
        <v>32.58798779296</v>
      </c>
      <c r="N16" s="12">
        <v>33.287251037597599</v>
      </c>
      <c r="O16" s="12"/>
      <c r="P16" s="12"/>
      <c r="Q16" s="13">
        <f t="shared" si="1"/>
        <v>32.710515197719197</v>
      </c>
      <c r="R16" s="12"/>
      <c r="S16" s="12"/>
      <c r="T16" s="12">
        <f t="shared" si="2"/>
        <v>-3.7784223877466729</v>
      </c>
      <c r="U16" s="12">
        <f t="shared" si="3"/>
        <v>-3.4467413573866708</v>
      </c>
      <c r="V16" s="12">
        <f t="shared" si="4"/>
        <v>-2.7474781127490715</v>
      </c>
      <c r="W16" s="12"/>
      <c r="X16" s="12"/>
      <c r="Y16" s="12">
        <f t="shared" si="5"/>
        <v>-3.3242139526274719</v>
      </c>
      <c r="Z16" s="12"/>
      <c r="AA16" s="12"/>
      <c r="AB16" s="12">
        <f t="shared" si="6"/>
        <v>-3.7784223877466729</v>
      </c>
      <c r="AC16" s="12">
        <f t="shared" si="7"/>
        <v>-3.4467413573866708</v>
      </c>
      <c r="AD16" s="12">
        <f t="shared" si="8"/>
        <v>-2.7474781127490715</v>
      </c>
      <c r="AF16" s="9" t="s">
        <v>20</v>
      </c>
      <c r="AG16" s="20">
        <f t="shared" si="9"/>
        <v>10.015856917293961</v>
      </c>
      <c r="AH16" s="20"/>
    </row>
    <row r="17" spans="1:34">
      <c r="A17" s="9" t="s">
        <v>21</v>
      </c>
      <c r="D17" s="12">
        <v>37.215546236572202</v>
      </c>
      <c r="E17" s="12">
        <v>37.254856005800001</v>
      </c>
      <c r="F17" s="12">
        <v>37.584297851000002</v>
      </c>
      <c r="G17" s="12"/>
      <c r="H17" s="12"/>
      <c r="I17" s="16">
        <f t="shared" si="0"/>
        <v>37.351566697790737</v>
      </c>
      <c r="J17" s="12"/>
      <c r="K17" s="12"/>
      <c r="L17" s="12">
        <v>33.215987846374503</v>
      </c>
      <c r="M17" s="12">
        <v>32.335226528320298</v>
      </c>
      <c r="N17" s="12"/>
      <c r="O17" s="12"/>
      <c r="P17" s="12"/>
      <c r="Q17" s="13">
        <f t="shared" si="1"/>
        <v>32.775607187347404</v>
      </c>
      <c r="R17" s="12"/>
      <c r="S17" s="12"/>
      <c r="T17" s="12">
        <f t="shared" si="2"/>
        <v>-4.1355788514162342</v>
      </c>
      <c r="U17" s="12">
        <f t="shared" si="3"/>
        <v>-5.016340169470439</v>
      </c>
      <c r="V17" s="12"/>
      <c r="W17" s="12"/>
      <c r="X17" s="12"/>
      <c r="Y17" s="12">
        <f t="shared" si="5"/>
        <v>-4.5759595104433366</v>
      </c>
      <c r="Z17" s="12"/>
      <c r="AA17" s="12"/>
      <c r="AB17" s="12">
        <f t="shared" si="6"/>
        <v>-4.1355788514162342</v>
      </c>
      <c r="AC17" s="12">
        <f t="shared" si="7"/>
        <v>-5.016340169470439</v>
      </c>
      <c r="AD17" s="12">
        <f t="shared" si="8"/>
        <v>0</v>
      </c>
      <c r="AF17" s="9" t="s">
        <v>21</v>
      </c>
      <c r="AG17" s="20">
        <f t="shared" si="9"/>
        <v>23.85069680428785</v>
      </c>
      <c r="AH17" s="20"/>
    </row>
    <row r="18" spans="1:34">
      <c r="A18" s="9" t="s">
        <v>22</v>
      </c>
      <c r="D18" s="12">
        <v>34.258734790039</v>
      </c>
      <c r="E18" s="12">
        <v>35.658901586913998</v>
      </c>
      <c r="F18" s="12">
        <v>36.245864819334997</v>
      </c>
      <c r="G18" s="12"/>
      <c r="H18" s="12"/>
      <c r="I18" s="16">
        <f t="shared" si="0"/>
        <v>35.387833732095999</v>
      </c>
      <c r="J18" s="12"/>
      <c r="K18" s="12"/>
      <c r="L18" s="12">
        <v>30.104272842407202</v>
      </c>
      <c r="M18" s="12">
        <v>31.258740484</v>
      </c>
      <c r="N18" s="12">
        <v>31.258122558593001</v>
      </c>
      <c r="O18" s="12"/>
      <c r="P18" s="12"/>
      <c r="Q18" s="13">
        <f t="shared" si="1"/>
        <v>30.873711961666732</v>
      </c>
      <c r="R18" s="12"/>
      <c r="S18" s="12"/>
      <c r="T18" s="12">
        <f t="shared" si="2"/>
        <v>-5.2835608896887969</v>
      </c>
      <c r="U18" s="12">
        <f t="shared" si="3"/>
        <v>-4.1290932480959981</v>
      </c>
      <c r="V18" s="12">
        <f t="shared" si="4"/>
        <v>-4.1297111735029972</v>
      </c>
      <c r="W18" s="12"/>
      <c r="X18" s="12"/>
      <c r="Y18" s="12">
        <f t="shared" si="5"/>
        <v>-4.5141217704292638</v>
      </c>
      <c r="Z18" s="12"/>
      <c r="AA18" s="12"/>
      <c r="AB18" s="12">
        <f t="shared" si="6"/>
        <v>-5.2835608896887969</v>
      </c>
      <c r="AC18" s="12">
        <f t="shared" si="7"/>
        <v>-4.1290932480959981</v>
      </c>
      <c r="AD18" s="12">
        <f t="shared" si="8"/>
        <v>-4.1297111735029972</v>
      </c>
      <c r="AF18" s="9" t="s">
        <v>22</v>
      </c>
      <c r="AG18" s="20">
        <f t="shared" si="9"/>
        <v>22.849992243274034</v>
      </c>
      <c r="AH18" s="20"/>
    </row>
    <row r="19" spans="1:34" ht="15.6" customHeight="1">
      <c r="A19" s="9" t="s">
        <v>23</v>
      </c>
      <c r="D19" s="12">
        <v>34.258632323999997</v>
      </c>
      <c r="E19" s="12">
        <v>35.658432617000003</v>
      </c>
      <c r="F19" s="12">
        <v>35.325763305659997</v>
      </c>
      <c r="G19" s="12"/>
      <c r="H19" s="12"/>
      <c r="I19" s="16">
        <f t="shared" si="0"/>
        <v>35.080942748886663</v>
      </c>
      <c r="J19" s="12"/>
      <c r="K19" s="12"/>
      <c r="L19" s="12">
        <v>31.254854559326098</v>
      </c>
      <c r="M19" s="12">
        <v>32.258891088409399</v>
      </c>
      <c r="N19" s="12">
        <v>31.258963364410398</v>
      </c>
      <c r="O19" s="12"/>
      <c r="P19" s="12"/>
      <c r="Q19" s="13">
        <f t="shared" si="1"/>
        <v>31.590903004048631</v>
      </c>
      <c r="R19" s="12"/>
      <c r="S19" s="12"/>
      <c r="T19" s="12">
        <f t="shared" si="2"/>
        <v>-3.826088189560565</v>
      </c>
      <c r="U19" s="12">
        <f t="shared" si="3"/>
        <v>-2.8220516604772641</v>
      </c>
      <c r="V19" s="12">
        <f t="shared" si="4"/>
        <v>-3.8219793844762648</v>
      </c>
      <c r="W19" s="12"/>
      <c r="X19" s="12"/>
      <c r="Y19" s="12">
        <f t="shared" si="5"/>
        <v>-3.4900397448380311</v>
      </c>
      <c r="Z19" s="12"/>
      <c r="AA19" s="12"/>
      <c r="AB19" s="12">
        <f t="shared" ref="AB19:AB24" si="10">T19-Y7</f>
        <v>-3.826088189560565</v>
      </c>
      <c r="AC19" s="12">
        <f t="shared" ref="AC19:AC24" si="11">U19-Y7</f>
        <v>-2.8220516604772641</v>
      </c>
      <c r="AD19" s="12">
        <f t="shared" ref="AD19:AD24" si="12">V19-Y7</f>
        <v>-3.8219793844762648</v>
      </c>
      <c r="AF19" s="9" t="s">
        <v>23</v>
      </c>
      <c r="AG19" s="20">
        <f t="shared" si="9"/>
        <v>11.235868538834611</v>
      </c>
      <c r="AH19" s="20"/>
    </row>
    <row r="20" spans="1:34">
      <c r="A20" s="9" t="s">
        <v>24</v>
      </c>
      <c r="D20" s="12">
        <v>36.254739135740003</v>
      </c>
      <c r="E20" s="12">
        <v>36.5485935791015</v>
      </c>
      <c r="F20" s="12">
        <v>36.258154785156201</v>
      </c>
      <c r="G20" s="12"/>
      <c r="H20" s="12"/>
      <c r="I20" s="16">
        <f t="shared" si="0"/>
        <v>36.353829166665896</v>
      </c>
      <c r="J20" s="12"/>
      <c r="K20" s="12"/>
      <c r="L20" s="12">
        <v>32.325916531372002</v>
      </c>
      <c r="M20" s="12">
        <v>33.565691075706397</v>
      </c>
      <c r="N20" s="12">
        <v>33.258802947997999</v>
      </c>
      <c r="O20" s="12"/>
      <c r="P20" s="12"/>
      <c r="Q20" s="13">
        <f t="shared" si="1"/>
        <v>33.050136851692137</v>
      </c>
      <c r="R20" s="12"/>
      <c r="S20" s="12"/>
      <c r="T20" s="12">
        <f t="shared" si="2"/>
        <v>-4.0279126352938945</v>
      </c>
      <c r="U20" s="12">
        <f t="shared" si="3"/>
        <v>-2.7881380909594995</v>
      </c>
      <c r="V20" s="12">
        <f t="shared" si="4"/>
        <v>-3.095026218667897</v>
      </c>
      <c r="W20" s="12"/>
      <c r="X20" s="12"/>
      <c r="Y20" s="12">
        <f t="shared" si="5"/>
        <v>-3.3036923149737638</v>
      </c>
      <c r="Z20" s="12"/>
      <c r="AA20" s="12"/>
      <c r="AB20" s="12">
        <f t="shared" si="10"/>
        <v>-4.0279126352938945</v>
      </c>
      <c r="AC20" s="12">
        <f t="shared" si="11"/>
        <v>-2.7881380909594995</v>
      </c>
      <c r="AD20" s="12">
        <f t="shared" si="12"/>
        <v>-3.095026218667897</v>
      </c>
      <c r="AF20" s="9" t="s">
        <v>24</v>
      </c>
      <c r="AG20" s="20">
        <f t="shared" si="9"/>
        <v>9.8743947084491079</v>
      </c>
      <c r="AH20" s="20"/>
    </row>
    <row r="21" spans="1:34">
      <c r="A21" s="9" t="s">
        <v>25</v>
      </c>
      <c r="D21" s="12">
        <v>34.254868286099999</v>
      </c>
      <c r="E21" s="12">
        <v>33.258727600089998</v>
      </c>
      <c r="F21" s="12">
        <v>33.257746215819999</v>
      </c>
      <c r="G21" s="12"/>
      <c r="H21" s="12"/>
      <c r="I21" s="16">
        <f t="shared" si="0"/>
        <v>33.590447367336658</v>
      </c>
      <c r="J21" s="12"/>
      <c r="K21" s="12"/>
      <c r="L21" s="12">
        <v>30.2516225814819</v>
      </c>
      <c r="M21" s="12">
        <v>31.258976225814799</v>
      </c>
      <c r="N21" s="12">
        <v>31.259863674911401</v>
      </c>
      <c r="O21" s="12"/>
      <c r="P21" s="12"/>
      <c r="Q21" s="13">
        <f t="shared" si="1"/>
        <v>30.923487494069366</v>
      </c>
      <c r="R21" s="12"/>
      <c r="S21" s="12"/>
      <c r="T21" s="12">
        <f t="shared" si="2"/>
        <v>-3.3388247858547579</v>
      </c>
      <c r="U21" s="12">
        <f t="shared" si="3"/>
        <v>-2.3314711415218596</v>
      </c>
      <c r="V21" s="12">
        <f t="shared" si="4"/>
        <v>-2.3305836924252574</v>
      </c>
      <c r="W21" s="12"/>
      <c r="X21" s="12"/>
      <c r="Y21" s="12">
        <f>AVERAGE(T21:V21)</f>
        <v>-2.6669598732672917</v>
      </c>
      <c r="Z21" s="12"/>
      <c r="AA21" s="12"/>
      <c r="AB21" s="12">
        <f t="shared" si="10"/>
        <v>-3.3388247858547579</v>
      </c>
      <c r="AC21" s="12">
        <f t="shared" si="11"/>
        <v>-2.3314711415218596</v>
      </c>
      <c r="AD21" s="12">
        <f t="shared" si="12"/>
        <v>-2.3305836924252574</v>
      </c>
      <c r="AF21" s="9" t="s">
        <v>25</v>
      </c>
      <c r="AG21" s="20">
        <f t="shared" si="9"/>
        <v>6.3508948029129249</v>
      </c>
      <c r="AH21" s="20"/>
    </row>
    <row r="22" spans="1:34">
      <c r="A22" s="9" t="s">
        <v>26</v>
      </c>
      <c r="D22" s="12">
        <v>35.258521000000002</v>
      </c>
      <c r="E22" s="12">
        <v>34.258272949210003</v>
      </c>
      <c r="F22" s="12">
        <v>36.488486954929797</v>
      </c>
      <c r="G22" s="12"/>
      <c r="H22" s="12"/>
      <c r="I22" s="16">
        <f t="shared" si="0"/>
        <v>35.335093634713267</v>
      </c>
      <c r="J22" s="12"/>
      <c r="K22" s="12"/>
      <c r="L22" s="12">
        <v>31.229657595977699</v>
      </c>
      <c r="M22" s="12">
        <v>30.584849111</v>
      </c>
      <c r="N22" s="12"/>
      <c r="O22" s="12"/>
      <c r="P22" s="12"/>
      <c r="Q22" s="13">
        <f t="shared" si="1"/>
        <v>30.907253353488848</v>
      </c>
      <c r="R22" s="12"/>
      <c r="S22" s="12"/>
      <c r="T22" s="12">
        <f t="shared" si="2"/>
        <v>-4.1054360387355686</v>
      </c>
      <c r="U22" s="12">
        <f t="shared" si="3"/>
        <v>-4.7502445237132669</v>
      </c>
      <c r="V22" s="12"/>
      <c r="W22" s="12"/>
      <c r="X22" s="12"/>
      <c r="Y22" s="12">
        <f t="shared" si="5"/>
        <v>-4.4278402812244178</v>
      </c>
      <c r="Z22" s="12"/>
      <c r="AA22" s="12"/>
      <c r="AB22" s="12">
        <f t="shared" si="10"/>
        <v>-4.1054360387355686</v>
      </c>
      <c r="AC22" s="12">
        <f t="shared" si="11"/>
        <v>-4.7502445237132669</v>
      </c>
      <c r="AD22" s="12">
        <f t="shared" si="12"/>
        <v>0</v>
      </c>
      <c r="AF22" s="9" t="s">
        <v>26</v>
      </c>
      <c r="AG22" s="20">
        <f t="shared" si="9"/>
        <v>21.523492368328434</v>
      </c>
      <c r="AH22" s="20"/>
    </row>
    <row r="23" spans="1:34">
      <c r="A23" s="9" t="s">
        <v>27</v>
      </c>
      <c r="D23" s="12">
        <v>35.685227539000003</v>
      </c>
      <c r="E23" s="12">
        <v>36.322284894866897</v>
      </c>
      <c r="F23" s="12">
        <v>35.9589159849832</v>
      </c>
      <c r="G23" s="12"/>
      <c r="H23" s="12"/>
      <c r="I23" s="16">
        <f t="shared" si="0"/>
        <v>35.988809472950038</v>
      </c>
      <c r="J23" s="12"/>
      <c r="K23" s="12"/>
      <c r="L23" s="12">
        <v>35.25984122541</v>
      </c>
      <c r="M23" s="12">
        <v>34.258536499000002</v>
      </c>
      <c r="N23" s="12">
        <v>35.226881366999997</v>
      </c>
      <c r="O23" s="12"/>
      <c r="P23" s="12"/>
      <c r="Q23" s="13">
        <f t="shared" si="1"/>
        <v>34.915086363803333</v>
      </c>
      <c r="R23" s="12"/>
      <c r="S23" s="12"/>
      <c r="T23" s="12">
        <f t="shared" si="2"/>
        <v>-0.72896824754003831</v>
      </c>
      <c r="U23" s="12">
        <f t="shared" si="3"/>
        <v>-1.7302729739500364</v>
      </c>
      <c r="V23" s="12">
        <f t="shared" si="4"/>
        <v>-0.7619281059500409</v>
      </c>
      <c r="W23" s="12"/>
      <c r="X23" s="12"/>
      <c r="Y23" s="12">
        <f t="shared" si="5"/>
        <v>-1.0737231091467052</v>
      </c>
      <c r="Z23" s="12"/>
      <c r="AA23" s="12"/>
      <c r="AB23" s="12">
        <f t="shared" si="10"/>
        <v>-0.72896824754003831</v>
      </c>
      <c r="AC23" s="12">
        <f t="shared" si="11"/>
        <v>-1.7302729739500364</v>
      </c>
      <c r="AD23" s="12">
        <f t="shared" si="12"/>
        <v>-0.7619281059500409</v>
      </c>
      <c r="AF23" s="9" t="s">
        <v>27</v>
      </c>
      <c r="AG23" s="20">
        <f t="shared" si="9"/>
        <v>2.1048582933761364</v>
      </c>
      <c r="AH23" s="20"/>
    </row>
    <row r="24" spans="1:34">
      <c r="A24" s="9" t="s">
        <v>28</v>
      </c>
      <c r="D24" s="12">
        <v>34.2882284845548</v>
      </c>
      <c r="E24" s="12">
        <v>35.818152153701703</v>
      </c>
      <c r="F24" s="12">
        <v>34.628984918928403</v>
      </c>
      <c r="G24" s="12"/>
      <c r="H24" s="12"/>
      <c r="I24" s="16">
        <f t="shared" si="0"/>
        <v>34.911788519061638</v>
      </c>
      <c r="J24" s="12"/>
      <c r="K24" s="12"/>
      <c r="L24" s="12">
        <v>31.258999365000001</v>
      </c>
      <c r="M24" s="12">
        <v>32.258992211900001</v>
      </c>
      <c r="N24" s="12">
        <v>32.258545634000001</v>
      </c>
      <c r="O24" s="12"/>
      <c r="P24" s="12"/>
      <c r="Q24" s="13">
        <f t="shared" si="1"/>
        <v>31.925512403633334</v>
      </c>
      <c r="R24" s="12"/>
      <c r="S24" s="12"/>
      <c r="T24" s="12">
        <f t="shared" si="2"/>
        <v>-3.6527891540616366</v>
      </c>
      <c r="U24" s="12">
        <f>M24-I24</f>
        <v>-2.6527963071616369</v>
      </c>
      <c r="V24" s="12">
        <f>Q24-I24</f>
        <v>-2.9862761154283035</v>
      </c>
      <c r="W24" s="12"/>
      <c r="X24" s="12"/>
      <c r="Y24" s="12">
        <f t="shared" si="5"/>
        <v>-3.0972871922171925</v>
      </c>
      <c r="Z24" s="12"/>
      <c r="AA24" s="12"/>
      <c r="AB24" s="12">
        <f t="shared" si="10"/>
        <v>-3.6527891540616366</v>
      </c>
      <c r="AC24" s="12">
        <f t="shared" si="11"/>
        <v>-2.6527963071616369</v>
      </c>
      <c r="AD24" s="12">
        <f t="shared" si="12"/>
        <v>-2.9862761154283035</v>
      </c>
      <c r="AF24" s="9" t="s">
        <v>28</v>
      </c>
      <c r="AG24" s="20">
        <f t="shared" si="9"/>
        <v>8.5580801603813601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31</v>
      </c>
      <c r="M33" s="1"/>
      <c r="O33" s="1"/>
      <c r="P33" s="6" t="s">
        <v>32</v>
      </c>
      <c r="Q33" s="1"/>
      <c r="S33" s="1"/>
      <c r="T33" s="8" t="s">
        <v>33</v>
      </c>
      <c r="U33" s="1"/>
      <c r="W33" s="1"/>
      <c r="X33" s="8" t="s">
        <v>34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17</v>
      </c>
      <c r="B41" s="12">
        <f t="shared" ref="B41:B52" si="13">AVERAGE(AB13:AD13)</f>
        <v>-0.60981836455523342</v>
      </c>
      <c r="C41" s="12"/>
      <c r="D41" s="12"/>
      <c r="E41" s="14">
        <f t="shared" ref="E41:E52" si="14">POWER(2,-B41)</f>
        <v>1.5260670648747074</v>
      </c>
      <c r="F41" s="12"/>
      <c r="G41" s="12"/>
      <c r="H41" s="12">
        <f t="shared" ref="H41:H52" si="15">STDEV(T13:V13)/SQRT(6)</f>
        <v>0.21132029770248634</v>
      </c>
      <c r="I41" s="12"/>
      <c r="J41" s="12"/>
      <c r="K41" s="12"/>
      <c r="L41" s="12">
        <f t="shared" ref="L41:L52" si="16">Y13+H41</f>
        <v>-0.39849806685274708</v>
      </c>
      <c r="M41" s="15"/>
      <c r="N41" s="12"/>
      <c r="O41" s="12"/>
      <c r="P41" s="12">
        <f t="shared" ref="P41:P52" si="17">Y13-H41</f>
        <v>-0.8211386622577197</v>
      </c>
      <c r="Q41" s="12"/>
      <c r="R41" s="12"/>
      <c r="S41" s="12"/>
      <c r="T41" s="12">
        <f t="shared" ref="T41:T52" si="18">POWER(2,-L41)</f>
        <v>1.318134937706976</v>
      </c>
      <c r="U41" s="12"/>
      <c r="V41" s="12"/>
      <c r="W41" s="12"/>
      <c r="X41" s="12">
        <f t="shared" ref="X41:X52" si="19">POWER(2,-P41)</f>
        <v>1.766799907865745</v>
      </c>
    </row>
    <row r="42" spans="1:25">
      <c r="A42" s="9" t="s">
        <v>18</v>
      </c>
      <c r="B42" s="12">
        <f t="shared" si="13"/>
        <v>-2.6996283762600961</v>
      </c>
      <c r="C42" s="12"/>
      <c r="D42" s="12"/>
      <c r="E42" s="14">
        <f t="shared" si="14"/>
        <v>6.4963455619941897</v>
      </c>
      <c r="F42" s="12"/>
      <c r="G42" s="12"/>
      <c r="H42" s="12">
        <f t="shared" si="15"/>
        <v>0.31321472163368552</v>
      </c>
      <c r="I42" s="12"/>
      <c r="J42" s="12"/>
      <c r="K42" s="12"/>
      <c r="L42" s="12">
        <f t="shared" si="16"/>
        <v>-2.3864136546264105</v>
      </c>
      <c r="M42" s="15"/>
      <c r="N42" s="12"/>
      <c r="O42" s="12"/>
      <c r="P42" s="12">
        <f t="shared" si="17"/>
        <v>-3.0128430978937817</v>
      </c>
      <c r="Q42" s="12"/>
      <c r="R42" s="12"/>
      <c r="S42" s="12"/>
      <c r="T42" s="12">
        <f t="shared" si="18"/>
        <v>5.2285599518804275</v>
      </c>
      <c r="U42" s="12"/>
      <c r="V42" s="12"/>
      <c r="W42" s="12"/>
      <c r="X42" s="12">
        <f t="shared" si="19"/>
        <v>8.0715351931010524</v>
      </c>
    </row>
    <row r="43" spans="1:25">
      <c r="A43" s="9" t="s">
        <v>19</v>
      </c>
      <c r="B43" s="12">
        <f t="shared" si="13"/>
        <v>-1.0502865336785661</v>
      </c>
      <c r="C43" s="12"/>
      <c r="D43" s="12"/>
      <c r="E43" s="14">
        <f t="shared" si="14"/>
        <v>2.0709411164791751</v>
      </c>
      <c r="F43" s="12"/>
      <c r="G43" s="12"/>
      <c r="H43" s="12">
        <f t="shared" si="15"/>
        <v>0.23995289650528034</v>
      </c>
      <c r="I43" s="12"/>
      <c r="J43" s="12"/>
      <c r="K43" s="12"/>
      <c r="L43" s="12">
        <f t="shared" si="16"/>
        <v>-0.81033363717328566</v>
      </c>
      <c r="M43" s="15"/>
      <c r="N43" s="12"/>
      <c r="O43" s="12"/>
      <c r="P43" s="12">
        <f t="shared" si="17"/>
        <v>-1.2902394301838465</v>
      </c>
      <c r="Q43" s="12"/>
      <c r="R43" s="12"/>
      <c r="S43" s="12"/>
      <c r="T43" s="12">
        <f t="shared" si="18"/>
        <v>1.753616936610102</v>
      </c>
      <c r="U43" s="12"/>
      <c r="V43" s="12"/>
      <c r="W43" s="12"/>
      <c r="X43" s="12">
        <f t="shared" si="19"/>
        <v>2.4456864086946144</v>
      </c>
    </row>
    <row r="44" spans="1:25">
      <c r="A44" s="9" t="s">
        <v>20</v>
      </c>
      <c r="B44" s="12">
        <f t="shared" si="13"/>
        <v>-3.3242139526274719</v>
      </c>
      <c r="C44" s="12"/>
      <c r="D44" s="12"/>
      <c r="E44" s="14">
        <f t="shared" si="14"/>
        <v>10.015856917293961</v>
      </c>
      <c r="F44" s="12"/>
      <c r="G44" s="12"/>
      <c r="H44" s="12">
        <f t="shared" si="15"/>
        <v>0.21485314683342477</v>
      </c>
      <c r="I44" s="12"/>
      <c r="J44" s="12"/>
      <c r="K44" s="12"/>
      <c r="L44" s="12">
        <f t="shared" si="16"/>
        <v>-3.1093608057940472</v>
      </c>
      <c r="M44" s="15"/>
      <c r="N44" s="12"/>
      <c r="O44" s="12"/>
      <c r="P44" s="12">
        <f t="shared" si="17"/>
        <v>-3.5390670994608966</v>
      </c>
      <c r="Q44" s="12"/>
      <c r="R44" s="12"/>
      <c r="S44" s="12"/>
      <c r="T44" s="12">
        <f t="shared" si="18"/>
        <v>8.630001473869557</v>
      </c>
      <c r="U44" s="12"/>
      <c r="V44" s="12"/>
      <c r="W44" s="12"/>
      <c r="X44" s="12">
        <f t="shared" si="19"/>
        <v>11.624261026078893</v>
      </c>
    </row>
    <row r="45" spans="1:25">
      <c r="A45" s="9" t="s">
        <v>21</v>
      </c>
      <c r="B45" s="12">
        <f t="shared" si="13"/>
        <v>-3.0506396736288912</v>
      </c>
      <c r="C45" s="12"/>
      <c r="D45" s="12"/>
      <c r="E45" s="14">
        <f t="shared" si="14"/>
        <v>8.2857923970776355</v>
      </c>
      <c r="F45" s="12"/>
      <c r="G45" s="12"/>
      <c r="H45" s="12">
        <f t="shared" si="15"/>
        <v>0.25425389203520238</v>
      </c>
      <c r="I45" s="12"/>
      <c r="J45" s="12"/>
      <c r="K45" s="12"/>
      <c r="L45" s="12">
        <f t="shared" si="16"/>
        <v>-4.3217056184081342</v>
      </c>
      <c r="M45" s="15"/>
      <c r="N45" s="12"/>
      <c r="O45" s="12"/>
      <c r="P45" s="12">
        <f t="shared" si="17"/>
        <v>-4.830213402478539</v>
      </c>
      <c r="Q45" s="12"/>
      <c r="R45" s="12"/>
      <c r="S45" s="12"/>
      <c r="T45" s="12">
        <f t="shared" si="18"/>
        <v>19.996916058905398</v>
      </c>
      <c r="U45" s="12"/>
      <c r="V45" s="12"/>
      <c r="W45" s="12"/>
      <c r="X45" s="12">
        <f t="shared" si="19"/>
        <v>28.447173372852827</v>
      </c>
    </row>
    <row r="46" spans="1:25">
      <c r="A46" s="9" t="s">
        <v>22</v>
      </c>
      <c r="B46" s="12">
        <f t="shared" si="13"/>
        <v>-4.5141217704292638</v>
      </c>
      <c r="C46" s="12"/>
      <c r="D46" s="12"/>
      <c r="E46" s="14">
        <f t="shared" si="14"/>
        <v>22.849992243274034</v>
      </c>
      <c r="F46" s="12"/>
      <c r="G46" s="12"/>
      <c r="H46" s="12">
        <f t="shared" si="15"/>
        <v>0.27203783871094089</v>
      </c>
      <c r="I46" s="12"/>
      <c r="J46" s="12"/>
      <c r="K46" s="12"/>
      <c r="L46" s="12">
        <f t="shared" si="16"/>
        <v>-4.242083931718323</v>
      </c>
      <c r="M46" s="12"/>
      <c r="N46" s="12"/>
      <c r="O46" s="12"/>
      <c r="P46" s="12">
        <f t="shared" si="17"/>
        <v>-4.7861596091402046</v>
      </c>
      <c r="Q46" s="12"/>
      <c r="R46" s="12"/>
      <c r="S46" s="12"/>
      <c r="T46" s="12">
        <f t="shared" si="18"/>
        <v>18.923196867349418</v>
      </c>
      <c r="U46" s="12"/>
      <c r="V46" s="12"/>
      <c r="W46" s="12"/>
      <c r="X46" s="12">
        <f>POWER(2,-P46)</f>
        <v>27.591645807932512</v>
      </c>
    </row>
    <row r="47" spans="1:25">
      <c r="A47" s="9" t="s">
        <v>23</v>
      </c>
      <c r="B47" s="12">
        <f t="shared" si="13"/>
        <v>-3.4900397448380311</v>
      </c>
      <c r="C47" s="12"/>
      <c r="D47" s="12"/>
      <c r="E47" s="14">
        <f t="shared" si="14"/>
        <v>11.235868538834611</v>
      </c>
      <c r="F47" s="12"/>
      <c r="G47" s="12"/>
      <c r="H47" s="12">
        <f t="shared" si="15"/>
        <v>0.23617094134185301</v>
      </c>
      <c r="I47" s="12"/>
      <c r="J47" s="12"/>
      <c r="K47" s="12"/>
      <c r="L47" s="12">
        <f t="shared" si="16"/>
        <v>-3.2538688034961782</v>
      </c>
      <c r="M47" s="12"/>
      <c r="N47" s="12"/>
      <c r="O47" s="12"/>
      <c r="P47" s="12">
        <f t="shared" si="17"/>
        <v>-3.726210686179884</v>
      </c>
      <c r="Q47" s="12"/>
      <c r="R47" s="12"/>
      <c r="S47" s="12"/>
      <c r="T47" s="12">
        <f t="shared" si="18"/>
        <v>9.5392034584731036</v>
      </c>
      <c r="U47" s="12"/>
      <c r="V47" s="12"/>
      <c r="W47" s="12"/>
      <c r="X47" s="12">
        <f t="shared" si="19"/>
        <v>13.234306446188418</v>
      </c>
    </row>
    <row r="48" spans="1:25">
      <c r="A48" s="9" t="s">
        <v>24</v>
      </c>
      <c r="B48" s="12">
        <f t="shared" si="13"/>
        <v>-3.3036923149737638</v>
      </c>
      <c r="C48" s="12"/>
      <c r="D48" s="12"/>
      <c r="E48" s="14">
        <f t="shared" si="14"/>
        <v>9.8743947084491079</v>
      </c>
      <c r="F48" s="12"/>
      <c r="G48" s="12"/>
      <c r="H48" s="12">
        <f t="shared" si="15"/>
        <v>0.26360209439150756</v>
      </c>
      <c r="I48" s="12"/>
      <c r="J48" s="12"/>
      <c r="K48" s="12"/>
      <c r="L48" s="12">
        <f t="shared" si="16"/>
        <v>-3.0400902205822562</v>
      </c>
      <c r="M48" s="12"/>
      <c r="N48" s="12"/>
      <c r="O48" s="12"/>
      <c r="P48" s="12">
        <f t="shared" si="17"/>
        <v>-3.5672944093652714</v>
      </c>
      <c r="Q48" s="12"/>
      <c r="R48" s="12"/>
      <c r="S48" s="12"/>
      <c r="T48" s="12">
        <f t="shared" si="18"/>
        <v>8.2254249835115818</v>
      </c>
      <c r="U48" s="12"/>
      <c r="V48" s="12"/>
      <c r="W48" s="12"/>
      <c r="X48" s="12">
        <f t="shared" si="19"/>
        <v>11.85393715871221</v>
      </c>
    </row>
    <row r="49" spans="1:24">
      <c r="A49" s="9" t="s">
        <v>25</v>
      </c>
      <c r="B49" s="12">
        <f t="shared" si="13"/>
        <v>-2.6669598732672917</v>
      </c>
      <c r="C49" s="12"/>
      <c r="D49" s="12"/>
      <c r="E49" s="14">
        <f t="shared" si="14"/>
        <v>6.3508948029129249</v>
      </c>
      <c r="F49" s="12"/>
      <c r="G49" s="12"/>
      <c r="H49" s="12">
        <f t="shared" si="15"/>
        <v>0.23754018693900211</v>
      </c>
      <c r="I49" s="12"/>
      <c r="J49" s="12"/>
      <c r="K49" s="12"/>
      <c r="L49" s="12">
        <f t="shared" si="16"/>
        <v>-2.4294196863282895</v>
      </c>
      <c r="M49" s="12"/>
      <c r="N49" s="12"/>
      <c r="O49" s="12"/>
      <c r="P49" s="12">
        <f t="shared" si="17"/>
        <v>-2.9045000602062938</v>
      </c>
      <c r="Q49" s="12"/>
      <c r="R49" s="12"/>
      <c r="S49" s="12"/>
      <c r="T49" s="12">
        <f t="shared" si="18"/>
        <v>5.3867670834210006</v>
      </c>
      <c r="U49" s="12"/>
      <c r="V49" s="12"/>
      <c r="W49" s="12"/>
      <c r="X49" s="12">
        <f t="shared" si="19"/>
        <v>7.4875828438550887</v>
      </c>
    </row>
    <row r="50" spans="1:24">
      <c r="A50" s="9" t="s">
        <v>26</v>
      </c>
      <c r="B50" s="12">
        <f>AVERAGE(AB22:AD22)</f>
        <v>-2.9518935208162786</v>
      </c>
      <c r="C50" s="12"/>
      <c r="D50" s="12"/>
      <c r="E50" s="14">
        <f t="shared" si="14"/>
        <v>7.7376395335784256</v>
      </c>
      <c r="F50" s="12"/>
      <c r="G50" s="12"/>
      <c r="H50" s="12">
        <f t="shared" si="15"/>
        <v>0.18614017618881443</v>
      </c>
      <c r="I50" s="12"/>
      <c r="J50" s="12"/>
      <c r="K50" s="12"/>
      <c r="L50" s="12">
        <f t="shared" si="16"/>
        <v>-4.2417001050356031</v>
      </c>
      <c r="M50" s="12"/>
      <c r="N50" s="12"/>
      <c r="O50" s="12"/>
      <c r="P50" s="12">
        <f t="shared" si="17"/>
        <v>-4.6139804574132324</v>
      </c>
      <c r="Q50" s="12"/>
      <c r="R50" s="12"/>
      <c r="S50" s="12"/>
      <c r="T50" s="12">
        <f t="shared" si="18"/>
        <v>18.918163051071634</v>
      </c>
      <c r="U50" s="12"/>
      <c r="V50" s="12"/>
      <c r="W50" s="12"/>
      <c r="X50" s="12">
        <f t="shared" si="19"/>
        <v>24.487616608381575</v>
      </c>
    </row>
    <row r="51" spans="1:24">
      <c r="A51" s="9" t="s">
        <v>27</v>
      </c>
      <c r="B51" s="12">
        <f t="shared" si="13"/>
        <v>-1.0737231091467052</v>
      </c>
      <c r="C51" s="12"/>
      <c r="D51" s="12"/>
      <c r="E51" s="14">
        <f t="shared" si="14"/>
        <v>2.1048582933761364</v>
      </c>
      <c r="F51" s="12"/>
      <c r="G51" s="12"/>
      <c r="H51" s="12">
        <f t="shared" si="15"/>
        <v>0.23222291079784965</v>
      </c>
      <c r="I51" s="12"/>
      <c r="J51" s="12"/>
      <c r="K51" s="12"/>
      <c r="L51" s="12">
        <f t="shared" si="16"/>
        <v>-0.84150019834885559</v>
      </c>
      <c r="M51" s="12"/>
      <c r="N51" s="12"/>
      <c r="O51" s="12"/>
      <c r="P51" s="12">
        <f t="shared" si="17"/>
        <v>-1.3059460199445549</v>
      </c>
      <c r="Q51" s="12"/>
      <c r="R51" s="12"/>
      <c r="S51" s="12"/>
      <c r="T51" s="12">
        <f t="shared" si="18"/>
        <v>1.7919125084050318</v>
      </c>
      <c r="U51" s="12"/>
      <c r="V51" s="12"/>
      <c r="W51" s="12"/>
      <c r="X51" s="12">
        <f t="shared" si="19"/>
        <v>2.4724580103175868</v>
      </c>
    </row>
    <row r="52" spans="1:24">
      <c r="A52" s="9" t="s">
        <v>28</v>
      </c>
      <c r="B52" s="12">
        <f t="shared" si="13"/>
        <v>-3.0972871922171925</v>
      </c>
      <c r="C52" s="12"/>
      <c r="D52" s="12"/>
      <c r="E52" s="14">
        <f t="shared" si="14"/>
        <v>8.5580801603813601</v>
      </c>
      <c r="F52" s="12"/>
      <c r="G52" s="12"/>
      <c r="H52" s="12">
        <f t="shared" si="15"/>
        <v>0.20786174004217417</v>
      </c>
      <c r="I52" s="12"/>
      <c r="J52" s="12"/>
      <c r="K52" s="12"/>
      <c r="L52" s="12">
        <f t="shared" si="16"/>
        <v>-2.8894254521750184</v>
      </c>
      <c r="M52" s="12"/>
      <c r="N52" s="12"/>
      <c r="O52" s="12"/>
      <c r="P52" s="12">
        <f t="shared" si="17"/>
        <v>-3.3051489322593666</v>
      </c>
      <c r="Q52" s="12"/>
      <c r="R52" s="12"/>
      <c r="S52" s="12"/>
      <c r="T52" s="12">
        <f t="shared" si="18"/>
        <v>7.4097530014387143</v>
      </c>
      <c r="U52" s="12"/>
      <c r="V52" s="12"/>
      <c r="W52" s="12"/>
      <c r="X52" s="12">
        <f t="shared" si="19"/>
        <v>9.8843694273334499</v>
      </c>
    </row>
    <row r="62" spans="1:24">
      <c r="A62" s="20"/>
      <c r="B62" s="20"/>
      <c r="C62" s="20"/>
      <c r="D62" s="20"/>
      <c r="E62" s="20"/>
      <c r="F62" s="20"/>
      <c r="G62" s="20"/>
    </row>
    <row r="63" spans="1:24">
      <c r="A63" s="20"/>
      <c r="B63" s="20"/>
      <c r="C63" s="20"/>
      <c r="D63" s="20"/>
      <c r="E63" s="20"/>
      <c r="F63" s="20"/>
      <c r="G63" s="20"/>
    </row>
    <row r="64" spans="1:24">
      <c r="A64" s="20"/>
      <c r="B64" s="20"/>
      <c r="C64" s="20"/>
      <c r="D64" s="20"/>
      <c r="E64" s="20"/>
      <c r="F64" s="20"/>
      <c r="G64" s="20"/>
    </row>
    <row r="65" spans="1:7" ht="19.2">
      <c r="A65" s="22"/>
      <c r="B65" s="23" t="s">
        <v>5</v>
      </c>
      <c r="C65" s="22"/>
      <c r="D65" s="20"/>
      <c r="E65" s="22"/>
      <c r="F65" s="23" t="s">
        <v>6</v>
      </c>
      <c r="G65" s="22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4"/>
      <c r="B67" s="14"/>
      <c r="C67" s="14"/>
      <c r="D67" s="14"/>
      <c r="E67" s="14"/>
      <c r="F67" s="14"/>
      <c r="G67" s="20"/>
    </row>
    <row r="68" spans="1:7">
      <c r="A68" s="24"/>
      <c r="B68" s="14"/>
      <c r="C68" s="14"/>
      <c r="D68" s="14"/>
      <c r="E68" s="14"/>
      <c r="F68" s="14"/>
      <c r="G68" s="20"/>
    </row>
    <row r="69" spans="1:7">
      <c r="A69" s="24"/>
      <c r="B69" s="14"/>
      <c r="C69" s="14"/>
      <c r="D69" s="14"/>
      <c r="E69" s="14"/>
      <c r="F69" s="14"/>
      <c r="G69" s="20"/>
    </row>
    <row r="70" spans="1:7">
      <c r="A70" s="24"/>
      <c r="B70" s="14"/>
      <c r="C70" s="14"/>
      <c r="D70" s="14"/>
      <c r="E70" s="14"/>
      <c r="F70" s="14"/>
      <c r="G70" s="20"/>
    </row>
    <row r="71" spans="1:7">
      <c r="A71" s="24"/>
      <c r="B71" s="14"/>
      <c r="C71" s="14"/>
      <c r="D71" s="14"/>
      <c r="E71" s="14"/>
      <c r="F71" s="14"/>
      <c r="G71" s="20"/>
    </row>
    <row r="72" spans="1:7">
      <c r="A72" s="24"/>
      <c r="B72" s="14"/>
      <c r="C72" s="14"/>
      <c r="D72" s="14"/>
      <c r="E72" s="14"/>
      <c r="F72" s="14"/>
      <c r="G72" s="20"/>
    </row>
    <row r="73" spans="1:7">
      <c r="A73" s="24" t="s">
        <v>17</v>
      </c>
      <c r="B73" s="14">
        <f t="shared" ref="B73:B84" si="20">AG13-T41</f>
        <v>0.20793212716773146</v>
      </c>
      <c r="C73" s="14"/>
      <c r="D73" s="14"/>
      <c r="E73" s="14"/>
      <c r="F73" s="14">
        <f t="shared" ref="F73:F84" si="21">X41-AG13</f>
        <v>0.24073284299103759</v>
      </c>
      <c r="G73" s="20"/>
    </row>
    <row r="74" spans="1:7">
      <c r="A74" s="24" t="s">
        <v>18</v>
      </c>
      <c r="B74" s="14">
        <f t="shared" si="20"/>
        <v>1.2677856101137621</v>
      </c>
      <c r="C74" s="14"/>
      <c r="D74" s="14"/>
      <c r="E74" s="14"/>
      <c r="F74" s="14">
        <f t="shared" si="21"/>
        <v>1.5751896311068627</v>
      </c>
      <c r="G74" s="20"/>
    </row>
    <row r="75" spans="1:7">
      <c r="A75" s="24" t="s">
        <v>19</v>
      </c>
      <c r="B75" s="14">
        <f t="shared" si="20"/>
        <v>0.31732417986907313</v>
      </c>
      <c r="C75" s="14"/>
      <c r="D75" s="14"/>
      <c r="E75" s="14"/>
      <c r="F75" s="14">
        <f t="shared" si="21"/>
        <v>0.37474529221543929</v>
      </c>
      <c r="G75" s="20"/>
    </row>
    <row r="76" spans="1:7">
      <c r="A76" s="24" t="s">
        <v>20</v>
      </c>
      <c r="B76" s="14">
        <f t="shared" si="20"/>
        <v>1.3858554434244041</v>
      </c>
      <c r="C76" s="14"/>
      <c r="D76" s="14"/>
      <c r="E76" s="14"/>
      <c r="F76" s="14">
        <f t="shared" si="21"/>
        <v>1.6084041087849315</v>
      </c>
      <c r="G76" s="20"/>
    </row>
    <row r="77" spans="1:7">
      <c r="A77" s="24" t="s">
        <v>21</v>
      </c>
      <c r="B77" s="14">
        <f t="shared" si="20"/>
        <v>3.8537807453824513</v>
      </c>
      <c r="C77" s="14"/>
      <c r="D77" s="14"/>
      <c r="E77" s="14"/>
      <c r="F77" s="14">
        <f t="shared" si="21"/>
        <v>4.5964765685649773</v>
      </c>
      <c r="G77" s="20"/>
    </row>
    <row r="78" spans="1:7">
      <c r="A78" s="24" t="s">
        <v>22</v>
      </c>
      <c r="B78" s="14">
        <f t="shared" si="20"/>
        <v>3.9267953759246161</v>
      </c>
      <c r="C78" s="14"/>
      <c r="D78" s="14"/>
      <c r="E78" s="14"/>
      <c r="F78" s="14">
        <f t="shared" si="21"/>
        <v>4.7416535646584776</v>
      </c>
      <c r="G78" s="20"/>
    </row>
    <row r="79" spans="1:7">
      <c r="A79" s="24" t="s">
        <v>23</v>
      </c>
      <c r="B79" s="14">
        <f t="shared" si="20"/>
        <v>1.6966650803615071</v>
      </c>
      <c r="C79" s="14"/>
      <c r="D79" s="14"/>
      <c r="E79" s="14"/>
      <c r="F79" s="14">
        <f t="shared" si="21"/>
        <v>1.9984379073538072</v>
      </c>
      <c r="G79" s="20"/>
    </row>
    <row r="80" spans="1:7">
      <c r="A80" s="24" t="s">
        <v>24</v>
      </c>
      <c r="B80" s="14">
        <f t="shared" si="20"/>
        <v>1.6489697249375261</v>
      </c>
      <c r="C80" s="14"/>
      <c r="D80" s="14"/>
      <c r="E80" s="14"/>
      <c r="F80" s="14">
        <f t="shared" si="21"/>
        <v>1.9795424502631018</v>
      </c>
      <c r="G80" s="20"/>
    </row>
    <row r="81" spans="1:18">
      <c r="A81" s="24" t="s">
        <v>25</v>
      </c>
      <c r="B81" s="14">
        <f t="shared" si="20"/>
        <v>0.96412771949192422</v>
      </c>
      <c r="C81" s="14"/>
      <c r="D81" s="14"/>
      <c r="E81" s="14"/>
      <c r="F81" s="14">
        <f t="shared" si="21"/>
        <v>1.1366880409421638</v>
      </c>
      <c r="G81" s="20"/>
    </row>
    <row r="82" spans="1:18">
      <c r="A82" s="24" t="s">
        <v>26</v>
      </c>
      <c r="B82" s="14">
        <f t="shared" si="20"/>
        <v>2.6053293172567997</v>
      </c>
      <c r="C82" s="14"/>
      <c r="D82" s="14"/>
      <c r="E82" s="14"/>
      <c r="F82" s="14">
        <f t="shared" si="21"/>
        <v>2.9641242400531418</v>
      </c>
      <c r="G82" s="20"/>
    </row>
    <row r="83" spans="1:18">
      <c r="A83" s="24" t="s">
        <v>27</v>
      </c>
      <c r="B83" s="14">
        <f t="shared" si="20"/>
        <v>0.31294578497110459</v>
      </c>
      <c r="C83" s="14"/>
      <c r="D83" s="14"/>
      <c r="E83" s="14"/>
      <c r="F83" s="14">
        <f t="shared" si="21"/>
        <v>0.36759971694145044</v>
      </c>
      <c r="G83" s="20"/>
    </row>
    <row r="84" spans="1:18">
      <c r="A84" s="24" t="s">
        <v>28</v>
      </c>
      <c r="B84" s="14">
        <f t="shared" si="20"/>
        <v>1.1483271589426458</v>
      </c>
      <c r="C84" s="14"/>
      <c r="D84" s="14"/>
      <c r="E84" s="14"/>
      <c r="F84" s="14">
        <f t="shared" si="21"/>
        <v>1.3262892669520898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A4D2-F40E-4C01-98DB-555714BE691B}">
  <dimension ref="A2:AH117"/>
  <sheetViews>
    <sheetView zoomScale="40" zoomScaleNormal="40" workbookViewId="0">
      <selection activeCell="D13" sqref="D13:F24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48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38</v>
      </c>
      <c r="N5" s="1"/>
      <c r="P5" s="1"/>
      <c r="Q5" s="6" t="s">
        <v>37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30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L7" s="12"/>
      <c r="M7" s="12"/>
      <c r="N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L8" s="12"/>
      <c r="M8" s="12"/>
      <c r="N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L9" s="12"/>
      <c r="M9" s="12"/>
      <c r="N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L10" s="12"/>
      <c r="M10" s="12"/>
      <c r="N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L11" s="12"/>
      <c r="M11" s="12"/>
      <c r="N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L12" s="12"/>
      <c r="M12" s="12"/>
      <c r="N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17</v>
      </c>
      <c r="D13" s="12">
        <v>31.214233398400001</v>
      </c>
      <c r="E13" s="12">
        <v>31.514305114740001</v>
      </c>
      <c r="F13" s="12">
        <v>31.900390600000001</v>
      </c>
      <c r="G13" s="12"/>
      <c r="H13" s="12"/>
      <c r="I13" s="16">
        <f t="shared" ref="I13:I24" si="0">AVERAGE(D13:F13)</f>
        <v>31.542976371046667</v>
      </c>
      <c r="J13" s="12"/>
      <c r="K13" s="12"/>
      <c r="L13" s="12">
        <v>36.786376953000001</v>
      </c>
      <c r="M13" s="12">
        <v>37.152000000000001</v>
      </c>
      <c r="N13" s="12"/>
      <c r="O13" s="12"/>
      <c r="P13" s="12"/>
      <c r="Q13" s="13">
        <f t="shared" ref="Q13:Q24" si="1">AVERAGE(L13:N13)</f>
        <v>36.969188476500001</v>
      </c>
      <c r="R13" s="12"/>
      <c r="S13" s="12"/>
      <c r="T13" s="12">
        <f t="shared" ref="T13:T24" si="2">L13-I13</f>
        <v>5.2434005819533347</v>
      </c>
      <c r="U13" s="12">
        <f t="shared" ref="U13:U24" si="3">M13-I13</f>
        <v>5.6090236289533344</v>
      </c>
      <c r="V13" s="12"/>
      <c r="W13" s="12"/>
      <c r="X13" s="12"/>
      <c r="Y13" s="12">
        <f t="shared" ref="Y13:Y24" si="4">AVERAGE(T13:V13)</f>
        <v>5.4262121054533345</v>
      </c>
      <c r="Z13" s="12"/>
      <c r="AA13" s="12"/>
      <c r="AB13" s="12">
        <f t="shared" ref="AB13:AB18" si="5">T13-Y7</f>
        <v>5.2434005819533347</v>
      </c>
      <c r="AC13" s="12">
        <f t="shared" ref="AC13:AC18" si="6">U13-Y7</f>
        <v>5.6090236289533344</v>
      </c>
      <c r="AD13" s="12">
        <f t="shared" ref="AD13:AD18" si="7">V13-Y7</f>
        <v>0</v>
      </c>
      <c r="AF13" s="9" t="s">
        <v>17</v>
      </c>
      <c r="AG13" s="20">
        <f t="shared" ref="AG13:AG24" si="8">POWER(2,-Y13)</f>
        <v>2.3256662659168408E-2</v>
      </c>
      <c r="AH13" s="20"/>
    </row>
    <row r="14" spans="1:34">
      <c r="A14" s="9" t="s">
        <v>18</v>
      </c>
      <c r="B14" s="2"/>
      <c r="D14" s="12">
        <v>35.620773315420003</v>
      </c>
      <c r="E14" s="12">
        <v>34.325298156738</v>
      </c>
      <c r="F14" s="12">
        <v>34.58647583007</v>
      </c>
      <c r="G14" s="12"/>
      <c r="H14" s="12"/>
      <c r="I14" s="16">
        <f t="shared" si="0"/>
        <v>34.844182434075996</v>
      </c>
      <c r="J14" s="12"/>
      <c r="K14" s="12"/>
      <c r="L14" s="12"/>
      <c r="M14" s="12">
        <v>41.556260999999999</v>
      </c>
      <c r="N14" s="12">
        <v>39.646522167000001</v>
      </c>
      <c r="O14" s="12"/>
      <c r="P14" s="12"/>
      <c r="Q14" s="13">
        <f t="shared" si="1"/>
        <v>40.601391583500003</v>
      </c>
      <c r="R14" s="12"/>
      <c r="S14" s="12"/>
      <c r="T14" s="12"/>
      <c r="U14" s="12">
        <f t="shared" si="3"/>
        <v>6.7120785659240028</v>
      </c>
      <c r="V14" s="12">
        <f t="shared" ref="V14:V24" si="9">N14-I14</f>
        <v>4.8023397329240041</v>
      </c>
      <c r="W14" s="12"/>
      <c r="X14" s="12"/>
      <c r="Y14" s="12">
        <f t="shared" si="4"/>
        <v>5.7572091494240034</v>
      </c>
      <c r="Z14" s="12"/>
      <c r="AA14" s="12"/>
      <c r="AB14" s="12">
        <f t="shared" si="5"/>
        <v>0</v>
      </c>
      <c r="AC14" s="12">
        <f t="shared" si="6"/>
        <v>6.7120785659240028</v>
      </c>
      <c r="AD14" s="12">
        <f t="shared" si="7"/>
        <v>4.8023397329240041</v>
      </c>
      <c r="AF14" s="9" t="s">
        <v>18</v>
      </c>
      <c r="AG14" s="20">
        <f t="shared" si="8"/>
        <v>1.8488741683050782E-2</v>
      </c>
      <c r="AH14" s="20"/>
    </row>
    <row r="15" spans="1:34">
      <c r="A15" s="9" t="s">
        <v>19</v>
      </c>
      <c r="D15" s="12">
        <v>32.446565667000002</v>
      </c>
      <c r="E15" s="12">
        <v>33.568847656199999</v>
      </c>
      <c r="F15" s="12">
        <v>34.879264684652398</v>
      </c>
      <c r="G15" s="12"/>
      <c r="H15" s="12"/>
      <c r="I15" s="16">
        <f t="shared" si="0"/>
        <v>33.631559335950797</v>
      </c>
      <c r="J15" s="12"/>
      <c r="K15" s="12"/>
      <c r="L15" s="12">
        <v>40.711914</v>
      </c>
      <c r="M15" s="12">
        <v>39.564522319999995</v>
      </c>
      <c r="N15" s="12">
        <v>40.688651640000003</v>
      </c>
      <c r="O15" s="12"/>
      <c r="P15" s="12"/>
      <c r="Q15" s="13">
        <f t="shared" si="1"/>
        <v>40.321695986666661</v>
      </c>
      <c r="R15" s="12"/>
      <c r="S15" s="12"/>
      <c r="T15" s="12">
        <f t="shared" si="2"/>
        <v>7.080354664049203</v>
      </c>
      <c r="U15" s="12">
        <f t="shared" si="3"/>
        <v>5.9329629840491975</v>
      </c>
      <c r="V15" s="12">
        <f t="shared" si="9"/>
        <v>7.0570923040492062</v>
      </c>
      <c r="W15" s="12"/>
      <c r="X15" s="12"/>
      <c r="Y15" s="12">
        <f t="shared" si="4"/>
        <v>6.6901366507158686</v>
      </c>
      <c r="Z15" s="12"/>
      <c r="AA15" s="12"/>
      <c r="AB15" s="12">
        <f t="shared" si="5"/>
        <v>7.080354664049203</v>
      </c>
      <c r="AC15" s="12">
        <f t="shared" si="6"/>
        <v>5.9329629840491975</v>
      </c>
      <c r="AD15" s="12">
        <f t="shared" si="7"/>
        <v>7.0570923040492062</v>
      </c>
      <c r="AF15" s="9" t="s">
        <v>19</v>
      </c>
      <c r="AG15" s="20">
        <f t="shared" si="8"/>
        <v>9.6842990746397878E-3</v>
      </c>
      <c r="AH15" s="20"/>
    </row>
    <row r="16" spans="1:34">
      <c r="A16" s="9" t="s">
        <v>20</v>
      </c>
      <c r="D16" s="12">
        <v>35.895828369139998</v>
      </c>
      <c r="E16" s="12">
        <v>35.659834106399998</v>
      </c>
      <c r="F16" s="12">
        <v>36.548524975500001</v>
      </c>
      <c r="G16" s="12"/>
      <c r="H16" s="12"/>
      <c r="I16" s="16">
        <f t="shared" si="0"/>
        <v>36.034729150346671</v>
      </c>
      <c r="J16" s="12"/>
      <c r="K16" s="12"/>
      <c r="L16" s="12">
        <v>34.283999999999999</v>
      </c>
      <c r="M16" s="12">
        <v>35.546800000000005</v>
      </c>
      <c r="N16" s="12">
        <v>34.759765000000002</v>
      </c>
      <c r="O16" s="12"/>
      <c r="P16" s="12"/>
      <c r="Q16" s="13">
        <f t="shared" si="1"/>
        <v>34.863521666666671</v>
      </c>
      <c r="R16" s="12"/>
      <c r="S16" s="12"/>
      <c r="T16" s="12">
        <f>L16-I16</f>
        <v>-1.7507291503466718</v>
      </c>
      <c r="U16" s="12">
        <f t="shared" si="3"/>
        <v>-0.48792915034666606</v>
      </c>
      <c r="V16" s="12">
        <f t="shared" si="9"/>
        <v>-1.2749641503466691</v>
      </c>
      <c r="W16" s="12"/>
      <c r="X16" s="12"/>
      <c r="Y16" s="12">
        <f t="shared" si="4"/>
        <v>-1.1712074836800024</v>
      </c>
      <c r="Z16" s="12"/>
      <c r="AA16" s="12"/>
      <c r="AB16" s="12">
        <f t="shared" si="5"/>
        <v>-1.7507291503466718</v>
      </c>
      <c r="AC16" s="12">
        <f t="shared" si="6"/>
        <v>-0.48792915034666606</v>
      </c>
      <c r="AD16" s="12">
        <f t="shared" si="7"/>
        <v>-1.2749641503466691</v>
      </c>
      <c r="AF16" s="9" t="s">
        <v>20</v>
      </c>
      <c r="AG16" s="20">
        <f t="shared" si="8"/>
        <v>2.2520010244036355</v>
      </c>
      <c r="AH16" s="20"/>
    </row>
    <row r="17" spans="1:34">
      <c r="A17" s="9" t="s">
        <v>21</v>
      </c>
      <c r="D17" s="12">
        <v>37.215546236572202</v>
      </c>
      <c r="E17" s="12">
        <v>37.254856005800001</v>
      </c>
      <c r="F17" s="12">
        <v>37.584297851000002</v>
      </c>
      <c r="G17" s="12"/>
      <c r="H17" s="12"/>
      <c r="I17" s="16">
        <f t="shared" si="0"/>
        <v>37.351566697790737</v>
      </c>
      <c r="J17" s="12"/>
      <c r="K17" s="12"/>
      <c r="L17" s="12">
        <v>42.353454588999995</v>
      </c>
      <c r="M17" s="12">
        <v>42.454588999999999</v>
      </c>
      <c r="N17" s="12">
        <v>42.4589</v>
      </c>
      <c r="O17" s="12"/>
      <c r="P17" s="12"/>
      <c r="Q17" s="13">
        <f t="shared" si="1"/>
        <v>42.422314529666664</v>
      </c>
      <c r="R17" s="12"/>
      <c r="S17" s="12"/>
      <c r="T17" s="12">
        <f t="shared" si="2"/>
        <v>5.0018878912092575</v>
      </c>
      <c r="U17" s="12">
        <f t="shared" si="3"/>
        <v>5.1030223022092613</v>
      </c>
      <c r="V17" s="12">
        <f t="shared" si="9"/>
        <v>5.1073333022092626</v>
      </c>
      <c r="W17" s="12"/>
      <c r="X17" s="12"/>
      <c r="Y17" s="12">
        <f t="shared" si="4"/>
        <v>5.0707478318759271</v>
      </c>
      <c r="Z17" s="12"/>
      <c r="AA17" s="12"/>
      <c r="AB17" s="12">
        <f t="shared" si="5"/>
        <v>5.0018878912092575</v>
      </c>
      <c r="AC17" s="12">
        <f t="shared" si="6"/>
        <v>5.1030223022092613</v>
      </c>
      <c r="AD17" s="12">
        <f t="shared" si="7"/>
        <v>5.1073333022092626</v>
      </c>
      <c r="AF17" s="9" t="s">
        <v>21</v>
      </c>
      <c r="AG17" s="20">
        <f t="shared" si="8"/>
        <v>2.9754509965669175E-2</v>
      </c>
      <c r="AH17" s="20"/>
    </row>
    <row r="18" spans="1:34">
      <c r="A18" s="9" t="s">
        <v>22</v>
      </c>
      <c r="D18" s="12">
        <v>34.258734790039</v>
      </c>
      <c r="E18" s="12">
        <v>35.658901586913998</v>
      </c>
      <c r="F18" s="12">
        <v>36.245864819334997</v>
      </c>
      <c r="G18" s="12"/>
      <c r="H18" s="12"/>
      <c r="I18" s="16">
        <f t="shared" si="0"/>
        <v>35.387833732095999</v>
      </c>
      <c r="J18" s="12"/>
      <c r="K18" s="12"/>
      <c r="L18" s="12">
        <v>37.448999999999998</v>
      </c>
      <c r="M18" s="12">
        <v>37.212800000000001</v>
      </c>
      <c r="N18" s="12"/>
      <c r="O18" s="12"/>
      <c r="P18" s="12"/>
      <c r="Q18" s="13">
        <f t="shared" si="1"/>
        <v>37.3309</v>
      </c>
      <c r="R18" s="12"/>
      <c r="S18" s="12"/>
      <c r="T18" s="12">
        <f t="shared" si="2"/>
        <v>2.0611662679039995</v>
      </c>
      <c r="U18" s="12">
        <f t="shared" si="3"/>
        <v>1.8249662679040028</v>
      </c>
      <c r="V18" s="12"/>
      <c r="W18" s="12"/>
      <c r="X18" s="12"/>
      <c r="Y18" s="12">
        <f t="shared" si="4"/>
        <v>1.9430662679040012</v>
      </c>
      <c r="Z18" s="12"/>
      <c r="AA18" s="12"/>
      <c r="AB18" s="12">
        <f t="shared" si="5"/>
        <v>2.0611662679039995</v>
      </c>
      <c r="AC18" s="12">
        <f t="shared" si="6"/>
        <v>1.8249662679040028</v>
      </c>
      <c r="AD18" s="12">
        <f t="shared" si="7"/>
        <v>0</v>
      </c>
      <c r="AF18" s="9" t="s">
        <v>22</v>
      </c>
      <c r="AG18" s="20">
        <f t="shared" si="8"/>
        <v>0.26006312076997606</v>
      </c>
      <c r="AH18" s="20"/>
    </row>
    <row r="19" spans="1:34" ht="15.6" customHeight="1">
      <c r="A19" s="9" t="s">
        <v>23</v>
      </c>
      <c r="D19" s="12">
        <v>34.258632323999997</v>
      </c>
      <c r="E19" s="12">
        <v>35.658432617000003</v>
      </c>
      <c r="F19" s="12">
        <v>35.325763305659997</v>
      </c>
      <c r="G19" s="12"/>
      <c r="H19" s="12"/>
      <c r="I19" s="16">
        <f t="shared" si="0"/>
        <v>35.080942748886663</v>
      </c>
      <c r="J19" s="12"/>
      <c r="K19" s="12"/>
      <c r="L19" s="12"/>
      <c r="M19" s="12">
        <v>39.680395500000003</v>
      </c>
      <c r="N19" s="12">
        <v>40.556465459999998</v>
      </c>
      <c r="O19" s="12"/>
      <c r="P19" s="12"/>
      <c r="Q19" s="13">
        <f t="shared" si="1"/>
        <v>40.118430480000001</v>
      </c>
      <c r="R19" s="12"/>
      <c r="S19" s="12"/>
      <c r="T19" s="12"/>
      <c r="U19" s="12">
        <f t="shared" si="3"/>
        <v>4.5994527511133398</v>
      </c>
      <c r="V19" s="12">
        <f t="shared" si="9"/>
        <v>5.4755227111133351</v>
      </c>
      <c r="W19" s="12"/>
      <c r="X19" s="12"/>
      <c r="Y19" s="12">
        <f t="shared" si="4"/>
        <v>5.0374877311133375</v>
      </c>
      <c r="Z19" s="12"/>
      <c r="AA19" s="12"/>
      <c r="AB19" s="12">
        <f t="shared" ref="AB19:AB24" si="10">T19-Y7</f>
        <v>0</v>
      </c>
      <c r="AC19" s="12">
        <f t="shared" ref="AC19:AC24" si="11">U19-Y7</f>
        <v>4.5994527511133398</v>
      </c>
      <c r="AD19" s="12">
        <f t="shared" ref="AD19:AD24" si="12">V19-Y7</f>
        <v>5.4755227111133351</v>
      </c>
      <c r="AF19" s="9" t="s">
        <v>23</v>
      </c>
      <c r="AG19" s="20">
        <f t="shared" si="8"/>
        <v>3.0448443036902539E-2</v>
      </c>
      <c r="AH19" s="20"/>
    </row>
    <row r="20" spans="1:34">
      <c r="A20" s="9" t="s">
        <v>24</v>
      </c>
      <c r="D20" s="12">
        <v>36.254739135740003</v>
      </c>
      <c r="E20" s="12">
        <v>36.5485935791015</v>
      </c>
      <c r="F20" s="12">
        <v>36.258154785156201</v>
      </c>
      <c r="G20" s="12"/>
      <c r="H20" s="12"/>
      <c r="I20" s="16">
        <f t="shared" si="0"/>
        <v>36.353829166665896</v>
      </c>
      <c r="J20" s="12"/>
      <c r="K20" s="12"/>
      <c r="L20" s="12">
        <v>40.610571280000002</v>
      </c>
      <c r="M20" s="12">
        <v>41.556612799999996</v>
      </c>
      <c r="N20" s="12"/>
      <c r="O20" s="12"/>
      <c r="P20" s="12"/>
      <c r="Q20" s="13">
        <f t="shared" si="1"/>
        <v>41.083592039999999</v>
      </c>
      <c r="R20" s="12"/>
      <c r="S20" s="12"/>
      <c r="T20" s="12">
        <f t="shared" si="2"/>
        <v>4.2567421133341057</v>
      </c>
      <c r="U20" s="12">
        <f t="shared" si="3"/>
        <v>5.2027836333341</v>
      </c>
      <c r="V20" s="12"/>
      <c r="W20" s="12"/>
      <c r="X20" s="12"/>
      <c r="Y20" s="12">
        <f t="shared" si="4"/>
        <v>4.7297628733341028</v>
      </c>
      <c r="Z20" s="12"/>
      <c r="AA20" s="12"/>
      <c r="AB20" s="12">
        <f t="shared" si="10"/>
        <v>4.2567421133341057</v>
      </c>
      <c r="AC20" s="12">
        <f t="shared" si="11"/>
        <v>5.2027836333341</v>
      </c>
      <c r="AD20" s="12">
        <f t="shared" si="12"/>
        <v>0</v>
      </c>
      <c r="AF20" s="9" t="s">
        <v>24</v>
      </c>
      <c r="AG20" s="20">
        <f t="shared" si="8"/>
        <v>3.7687688593474031E-2</v>
      </c>
      <c r="AH20" s="20"/>
    </row>
    <row r="21" spans="1:34">
      <c r="A21" s="9" t="s">
        <v>25</v>
      </c>
      <c r="D21" s="12">
        <v>34.254868286099999</v>
      </c>
      <c r="E21" s="12">
        <v>33.258727600089998</v>
      </c>
      <c r="F21" s="12">
        <v>33.257746215819999</v>
      </c>
      <c r="G21" s="12"/>
      <c r="H21" s="12"/>
      <c r="I21" s="16">
        <f t="shared" si="0"/>
        <v>33.590447367336658</v>
      </c>
      <c r="J21" s="12"/>
      <c r="K21" s="12"/>
      <c r="L21" s="12">
        <v>34.258148192999997</v>
      </c>
      <c r="M21" s="12">
        <v>34.9879549456193</v>
      </c>
      <c r="N21" s="12">
        <v>34.491149899999996</v>
      </c>
      <c r="O21" s="12"/>
      <c r="P21" s="12"/>
      <c r="Q21" s="13">
        <f t="shared" si="1"/>
        <v>34.579084346206436</v>
      </c>
      <c r="R21" s="12"/>
      <c r="S21" s="12"/>
      <c r="T21" s="12">
        <f t="shared" si="2"/>
        <v>0.66770082566333855</v>
      </c>
      <c r="U21" s="12">
        <f t="shared" si="3"/>
        <v>1.3975075782826423</v>
      </c>
      <c r="V21" s="12">
        <f t="shared" si="9"/>
        <v>0.90070253266333822</v>
      </c>
      <c r="W21" s="12"/>
      <c r="X21" s="12"/>
      <c r="Y21" s="12">
        <f>AVERAGE(T21:V21)</f>
        <v>0.98863697886977298</v>
      </c>
      <c r="Z21" s="12"/>
      <c r="AA21" s="12"/>
      <c r="AB21" s="12">
        <f t="shared" si="10"/>
        <v>0.66770082566333855</v>
      </c>
      <c r="AC21" s="12">
        <f t="shared" si="11"/>
        <v>1.3975075782826423</v>
      </c>
      <c r="AD21" s="12">
        <f t="shared" si="12"/>
        <v>0.90070253266333822</v>
      </c>
      <c r="AF21" s="9" t="s">
        <v>25</v>
      </c>
      <c r="AG21" s="20">
        <f t="shared" si="8"/>
        <v>0.50395367263990232</v>
      </c>
      <c r="AH21" s="20"/>
    </row>
    <row r="22" spans="1:34">
      <c r="A22" s="9" t="s">
        <v>26</v>
      </c>
      <c r="D22" s="12">
        <v>35.258521000000002</v>
      </c>
      <c r="E22" s="12">
        <v>34.258272949210003</v>
      </c>
      <c r="F22" s="12">
        <v>36.488486954929797</v>
      </c>
      <c r="G22" s="12"/>
      <c r="H22" s="12"/>
      <c r="I22" s="16">
        <f t="shared" si="0"/>
        <v>35.335093634713267</v>
      </c>
      <c r="J22" s="12"/>
      <c r="K22" s="12"/>
      <c r="L22" s="12">
        <v>34.98956268925</v>
      </c>
      <c r="M22" s="12">
        <v>35.989856598925002</v>
      </c>
      <c r="N22" s="12">
        <v>35.125648120000001</v>
      </c>
      <c r="O22" s="12"/>
      <c r="P22" s="12"/>
      <c r="Q22" s="13">
        <f t="shared" si="1"/>
        <v>35.368355802724999</v>
      </c>
      <c r="R22" s="12"/>
      <c r="S22" s="12"/>
      <c r="T22" s="12">
        <f t="shared" si="2"/>
        <v>-0.3455309454632669</v>
      </c>
      <c r="U22" s="12">
        <f t="shared" si="3"/>
        <v>0.6547629642117343</v>
      </c>
      <c r="V22" s="12">
        <f t="shared" si="9"/>
        <v>-0.20944551471326633</v>
      </c>
      <c r="W22" s="12"/>
      <c r="X22" s="12"/>
      <c r="Y22" s="12">
        <f t="shared" si="4"/>
        <v>3.3262168011733685E-2</v>
      </c>
      <c r="Z22" s="12"/>
      <c r="AA22" s="12"/>
      <c r="AB22" s="12">
        <f t="shared" si="10"/>
        <v>-0.3455309454632669</v>
      </c>
      <c r="AC22" s="12">
        <f t="shared" si="11"/>
        <v>0.6547629642117343</v>
      </c>
      <c r="AD22" s="12">
        <f t="shared" si="12"/>
        <v>-0.20944551471326633</v>
      </c>
      <c r="AF22" s="9" t="s">
        <v>26</v>
      </c>
      <c r="AG22" s="20">
        <f t="shared" si="8"/>
        <v>0.97720817101108925</v>
      </c>
      <c r="AH22" s="20"/>
    </row>
    <row r="23" spans="1:34">
      <c r="A23" s="9" t="s">
        <v>27</v>
      </c>
      <c r="D23" s="12">
        <v>35.685227539000003</v>
      </c>
      <c r="E23" s="12">
        <v>36.322284894866897</v>
      </c>
      <c r="F23" s="12">
        <v>35.9589159849832</v>
      </c>
      <c r="G23" s="12"/>
      <c r="H23" s="12"/>
      <c r="I23" s="16">
        <f t="shared" si="0"/>
        <v>35.988809472950038</v>
      </c>
      <c r="J23" s="12"/>
      <c r="K23" s="12"/>
      <c r="L23" s="12">
        <v>39.682931518499998</v>
      </c>
      <c r="M23" s="12">
        <v>39.582931518500004</v>
      </c>
      <c r="N23" s="12">
        <v>39.151849999999996</v>
      </c>
      <c r="O23" s="12"/>
      <c r="P23" s="12"/>
      <c r="Q23" s="13">
        <f t="shared" si="1"/>
        <v>39.472571012333333</v>
      </c>
      <c r="R23" s="12"/>
      <c r="S23" s="12"/>
      <c r="T23" s="12">
        <f t="shared" si="2"/>
        <v>3.6941220455499604</v>
      </c>
      <c r="U23" s="12">
        <f t="shared" si="3"/>
        <v>3.5941220455499661</v>
      </c>
      <c r="V23" s="12">
        <f t="shared" si="9"/>
        <v>3.163040527049958</v>
      </c>
      <c r="W23" s="12"/>
      <c r="X23" s="12"/>
      <c r="Y23" s="12">
        <f t="shared" si="4"/>
        <v>3.4837615393832948</v>
      </c>
      <c r="Z23" s="12"/>
      <c r="AA23" s="12"/>
      <c r="AB23" s="12">
        <f t="shared" si="10"/>
        <v>3.6941220455499604</v>
      </c>
      <c r="AC23" s="12">
        <f t="shared" si="11"/>
        <v>3.5941220455499661</v>
      </c>
      <c r="AD23" s="12">
        <f t="shared" si="12"/>
        <v>3.163040527049958</v>
      </c>
      <c r="AF23" s="9" t="s">
        <v>27</v>
      </c>
      <c r="AG23" s="20">
        <f t="shared" si="8"/>
        <v>8.93888353556168E-2</v>
      </c>
      <c r="AH23" s="20"/>
    </row>
    <row r="24" spans="1:34">
      <c r="A24" s="9" t="s">
        <v>28</v>
      </c>
      <c r="D24" s="12">
        <v>34.2882284845548</v>
      </c>
      <c r="E24" s="12">
        <v>35.818152153701703</v>
      </c>
      <c r="F24" s="12">
        <v>34.628984918928403</v>
      </c>
      <c r="G24" s="12"/>
      <c r="H24" s="12"/>
      <c r="I24" s="16">
        <f t="shared" si="0"/>
        <v>34.911788519061638</v>
      </c>
      <c r="J24" s="12"/>
      <c r="K24" s="12"/>
      <c r="L24" s="12">
        <v>34.230957000000004</v>
      </c>
      <c r="M24" s="12">
        <v>36.902586999999997</v>
      </c>
      <c r="N24" s="12">
        <v>34.570922800000005</v>
      </c>
      <c r="O24" s="12"/>
      <c r="P24" s="12"/>
      <c r="Q24" s="13">
        <f t="shared" si="1"/>
        <v>35.234822266666669</v>
      </c>
      <c r="R24" s="12"/>
      <c r="S24" s="12"/>
      <c r="T24" s="12">
        <f t="shared" si="2"/>
        <v>-0.68083151906163408</v>
      </c>
      <c r="U24" s="12">
        <f t="shared" si="3"/>
        <v>1.9907984809383592</v>
      </c>
      <c r="V24" s="12">
        <f t="shared" si="9"/>
        <v>-0.34086571906163243</v>
      </c>
      <c r="W24" s="12"/>
      <c r="X24" s="12"/>
      <c r="Y24" s="12">
        <f t="shared" si="4"/>
        <v>0.3230337476050309</v>
      </c>
      <c r="Z24" s="12"/>
      <c r="AA24" s="12"/>
      <c r="AB24" s="12">
        <f t="shared" si="10"/>
        <v>-0.68083151906163408</v>
      </c>
      <c r="AC24" s="12">
        <f t="shared" si="11"/>
        <v>1.9907984809383592</v>
      </c>
      <c r="AD24" s="12">
        <f t="shared" si="12"/>
        <v>-0.34086571906163243</v>
      </c>
      <c r="AF24" s="9" t="s">
        <v>28</v>
      </c>
      <c r="AG24" s="20">
        <f t="shared" si="8"/>
        <v>0.79938713082421153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7" spans="1:34">
      <c r="L27" s="12"/>
      <c r="M27" s="12"/>
      <c r="N27" s="12"/>
    </row>
    <row r="28" spans="1:34">
      <c r="L28" s="12"/>
    </row>
    <row r="29" spans="1:34">
      <c r="L29" s="12"/>
    </row>
    <row r="30" spans="1:34">
      <c r="L30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31</v>
      </c>
      <c r="M33" s="1"/>
      <c r="O33" s="1"/>
      <c r="P33" s="6" t="s">
        <v>32</v>
      </c>
      <c r="Q33" s="1"/>
      <c r="S33" s="1"/>
      <c r="T33" s="8" t="s">
        <v>33</v>
      </c>
      <c r="U33" s="1"/>
      <c r="W33" s="1"/>
      <c r="X33" s="8" t="s">
        <v>34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17</v>
      </c>
      <c r="B41" s="12">
        <f t="shared" ref="B41:B52" si="13">AVERAGE(AB13:AD13)</f>
        <v>3.6174747369688895</v>
      </c>
      <c r="C41" s="12"/>
      <c r="D41" s="12"/>
      <c r="E41" s="14">
        <f t="shared" ref="E41:E52" si="14">POWER(2,-B41)</f>
        <v>8.1476355721198004E-2</v>
      </c>
      <c r="F41" s="12"/>
      <c r="G41" s="12"/>
      <c r="H41" s="12">
        <f t="shared" ref="H41:H52" si="15">STDEV(T13:V13)/SQRT(6)</f>
        <v>0.10554628230369051</v>
      </c>
      <c r="I41" s="12"/>
      <c r="J41" s="12"/>
      <c r="K41" s="12"/>
      <c r="L41" s="12">
        <f t="shared" ref="L41:L52" si="16">Y13+H41</f>
        <v>5.5317583877570247</v>
      </c>
      <c r="M41" s="15"/>
      <c r="N41" s="12"/>
      <c r="O41" s="12"/>
      <c r="P41" s="12">
        <f t="shared" ref="P41:P52" si="17">Y13-H41</f>
        <v>5.3206658231496444</v>
      </c>
      <c r="Q41" s="12"/>
      <c r="R41" s="12"/>
      <c r="S41" s="12"/>
      <c r="T41" s="12">
        <f t="shared" ref="T41:T52" si="18">POWER(2,-L41)</f>
        <v>2.1615973363736808E-2</v>
      </c>
      <c r="U41" s="12"/>
      <c r="V41" s="12"/>
      <c r="W41" s="12"/>
      <c r="X41" s="12">
        <f t="shared" ref="X41:X52" si="19">POWER(2,-P41)</f>
        <v>2.5021883074196019E-2</v>
      </c>
    </row>
    <row r="42" spans="1:25">
      <c r="A42" s="9" t="s">
        <v>18</v>
      </c>
      <c r="B42" s="12">
        <f t="shared" si="13"/>
        <v>3.8381394329493355</v>
      </c>
      <c r="C42" s="12"/>
      <c r="D42" s="12"/>
      <c r="E42" s="14">
        <f t="shared" si="14"/>
        <v>6.9920560836867512E-2</v>
      </c>
      <c r="F42" s="12"/>
      <c r="G42" s="12"/>
      <c r="H42" s="12">
        <f t="shared" si="15"/>
        <v>0.55129411465721501</v>
      </c>
      <c r="I42" s="12"/>
      <c r="J42" s="12"/>
      <c r="K42" s="12"/>
      <c r="L42" s="12">
        <f t="shared" si="16"/>
        <v>6.3085032640812182</v>
      </c>
      <c r="M42" s="15"/>
      <c r="N42" s="12"/>
      <c r="O42" s="12"/>
      <c r="P42" s="12">
        <f t="shared" si="17"/>
        <v>5.2059150347667886</v>
      </c>
      <c r="Q42" s="12"/>
      <c r="R42" s="12"/>
      <c r="S42" s="12"/>
      <c r="T42" s="12">
        <f t="shared" si="18"/>
        <v>1.2616860166379994E-2</v>
      </c>
      <c r="U42" s="12"/>
      <c r="V42" s="12"/>
      <c r="W42" s="12"/>
      <c r="X42" s="12">
        <f t="shared" si="19"/>
        <v>2.7093394435285849E-2</v>
      </c>
    </row>
    <row r="43" spans="1:25">
      <c r="A43" s="9" t="s">
        <v>19</v>
      </c>
      <c r="B43" s="12">
        <f t="shared" si="13"/>
        <v>6.6901366507158686</v>
      </c>
      <c r="C43" s="12"/>
      <c r="D43" s="12"/>
      <c r="E43" s="14">
        <f t="shared" si="14"/>
        <v>9.6842990746397878E-3</v>
      </c>
      <c r="F43" s="12"/>
      <c r="G43" s="12"/>
      <c r="H43" s="12">
        <f t="shared" si="15"/>
        <v>0.26774342676907464</v>
      </c>
      <c r="I43" s="12"/>
      <c r="J43" s="12"/>
      <c r="K43" s="12"/>
      <c r="L43" s="12">
        <f t="shared" si="16"/>
        <v>6.9578800774849432</v>
      </c>
      <c r="M43" s="15"/>
      <c r="N43" s="12"/>
      <c r="O43" s="12"/>
      <c r="P43" s="12">
        <f t="shared" si="17"/>
        <v>6.422393223946794</v>
      </c>
      <c r="Q43" s="12"/>
      <c r="R43" s="12"/>
      <c r="S43" s="12"/>
      <c r="T43" s="12">
        <f t="shared" si="18"/>
        <v>8.0439505190051282E-3</v>
      </c>
      <c r="U43" s="12"/>
      <c r="V43" s="12"/>
      <c r="W43" s="12"/>
      <c r="X43" s="12">
        <f t="shared" si="19"/>
        <v>1.165915284355433E-2</v>
      </c>
    </row>
    <row r="44" spans="1:25">
      <c r="A44" s="9" t="s">
        <v>20</v>
      </c>
      <c r="B44" s="12">
        <f t="shared" si="13"/>
        <v>-1.1712074836800024</v>
      </c>
      <c r="C44" s="12"/>
      <c r="D44" s="12"/>
      <c r="E44" s="14">
        <f t="shared" si="14"/>
        <v>2.2520010244036355</v>
      </c>
      <c r="F44" s="12"/>
      <c r="G44" s="12"/>
      <c r="H44" s="12">
        <f t="shared" si="15"/>
        <v>0.26036514244689024</v>
      </c>
      <c r="I44" s="12"/>
      <c r="J44" s="12"/>
      <c r="K44" s="12"/>
      <c r="L44" s="12">
        <f t="shared" si="16"/>
        <v>-0.91084234123311214</v>
      </c>
      <c r="M44" s="15"/>
      <c r="N44" s="12"/>
      <c r="O44" s="12"/>
      <c r="P44" s="12">
        <f t="shared" si="17"/>
        <v>-1.4315726261268926</v>
      </c>
      <c r="Q44" s="12"/>
      <c r="R44" s="12"/>
      <c r="S44" s="12"/>
      <c r="T44" s="12">
        <f t="shared" si="18"/>
        <v>1.8801429303997632</v>
      </c>
      <c r="U44" s="12"/>
      <c r="V44" s="12"/>
      <c r="W44" s="12"/>
      <c r="X44" s="12">
        <f t="shared" si="19"/>
        <v>2.6974058896877051</v>
      </c>
    </row>
    <row r="45" spans="1:25">
      <c r="A45" s="9" t="s">
        <v>21</v>
      </c>
      <c r="B45" s="12">
        <f t="shared" si="13"/>
        <v>5.0707478318759271</v>
      </c>
      <c r="C45" s="12"/>
      <c r="D45" s="12"/>
      <c r="E45" s="14">
        <f t="shared" si="14"/>
        <v>2.9754509965669175E-2</v>
      </c>
      <c r="F45" s="12"/>
      <c r="G45" s="12"/>
      <c r="H45" s="12">
        <f t="shared" si="15"/>
        <v>2.436156382402737E-2</v>
      </c>
      <c r="I45" s="12"/>
      <c r="J45" s="12"/>
      <c r="K45" s="12"/>
      <c r="L45" s="12">
        <f t="shared" si="16"/>
        <v>5.0951093956999545</v>
      </c>
      <c r="M45" s="15"/>
      <c r="N45" s="12"/>
      <c r="O45" s="12"/>
      <c r="P45" s="12">
        <f t="shared" si="17"/>
        <v>5.0463862680518998</v>
      </c>
      <c r="Q45" s="12"/>
      <c r="R45" s="12"/>
      <c r="S45" s="12"/>
      <c r="T45" s="12">
        <f t="shared" si="18"/>
        <v>2.9256289222183315E-2</v>
      </c>
      <c r="U45" s="12"/>
      <c r="V45" s="12"/>
      <c r="W45" s="12"/>
      <c r="X45" s="12">
        <f t="shared" si="19"/>
        <v>3.0261215172353851E-2</v>
      </c>
    </row>
    <row r="46" spans="1:25">
      <c r="A46" s="9" t="s">
        <v>22</v>
      </c>
      <c r="B46" s="12">
        <f t="shared" si="13"/>
        <v>1.2953775119360007</v>
      </c>
      <c r="C46" s="12"/>
      <c r="D46" s="12"/>
      <c r="E46" s="14">
        <f t="shared" si="14"/>
        <v>0.40742953962019063</v>
      </c>
      <c r="F46" s="12"/>
      <c r="G46" s="12"/>
      <c r="H46" s="12">
        <f t="shared" si="15"/>
        <v>6.8185066791293839E-2</v>
      </c>
      <c r="I46" s="12"/>
      <c r="J46" s="12"/>
      <c r="K46" s="12"/>
      <c r="L46" s="12">
        <f t="shared" si="16"/>
        <v>2.0112513346952952</v>
      </c>
      <c r="M46" s="12"/>
      <c r="N46" s="12"/>
      <c r="O46" s="12"/>
      <c r="P46" s="12">
        <f t="shared" si="17"/>
        <v>1.8748812011127074</v>
      </c>
      <c r="Q46" s="12"/>
      <c r="R46" s="12"/>
      <c r="S46" s="12"/>
      <c r="T46" s="12">
        <f t="shared" si="18"/>
        <v>0.24805787526443662</v>
      </c>
      <c r="U46" s="12"/>
      <c r="V46" s="12"/>
      <c r="W46" s="12"/>
      <c r="X46" s="12">
        <f>POWER(2,-P46)</f>
        <v>0.27264938358647417</v>
      </c>
    </row>
    <row r="47" spans="1:25">
      <c r="A47" s="9" t="s">
        <v>23</v>
      </c>
      <c r="B47" s="12">
        <f t="shared" si="13"/>
        <v>3.3583251540755583</v>
      </c>
      <c r="C47" s="12"/>
      <c r="D47" s="12"/>
      <c r="E47" s="14">
        <f t="shared" si="14"/>
        <v>9.7508706068835993E-2</v>
      </c>
      <c r="F47" s="12"/>
      <c r="G47" s="12"/>
      <c r="H47" s="12">
        <f t="shared" si="15"/>
        <v>0.25289961361747104</v>
      </c>
      <c r="I47" s="12"/>
      <c r="J47" s="12"/>
      <c r="K47" s="12"/>
      <c r="L47" s="12">
        <f t="shared" si="16"/>
        <v>5.2903873447308083</v>
      </c>
      <c r="M47" s="12"/>
      <c r="N47" s="12"/>
      <c r="O47" s="12"/>
      <c r="P47" s="12">
        <f t="shared" si="17"/>
        <v>4.7845881174958667</v>
      </c>
      <c r="Q47" s="12"/>
      <c r="R47" s="12"/>
      <c r="S47" s="12"/>
      <c r="T47" s="12">
        <f t="shared" si="18"/>
        <v>2.555257787623957E-2</v>
      </c>
      <c r="U47" s="12"/>
      <c r="V47" s="12"/>
      <c r="W47" s="12"/>
      <c r="X47" s="12">
        <f t="shared" si="19"/>
        <v>3.62823542838542E-2</v>
      </c>
    </row>
    <row r="48" spans="1:25">
      <c r="A48" s="9" t="s">
        <v>24</v>
      </c>
      <c r="B48" s="12">
        <f t="shared" si="13"/>
        <v>3.153175248889402</v>
      </c>
      <c r="C48" s="12"/>
      <c r="D48" s="12"/>
      <c r="E48" s="14">
        <f t="shared" si="14"/>
        <v>0.11240863354440234</v>
      </c>
      <c r="F48" s="12"/>
      <c r="G48" s="12"/>
      <c r="H48" s="12">
        <f t="shared" si="15"/>
        <v>0.27309866311827974</v>
      </c>
      <c r="I48" s="12"/>
      <c r="J48" s="12"/>
      <c r="K48" s="12"/>
      <c r="L48" s="12">
        <f t="shared" si="16"/>
        <v>5.0028615364523823</v>
      </c>
      <c r="M48" s="12"/>
      <c r="N48" s="12"/>
      <c r="O48" s="12"/>
      <c r="P48" s="12">
        <f t="shared" si="17"/>
        <v>4.4566642102158234</v>
      </c>
      <c r="Q48" s="12"/>
      <c r="R48" s="12"/>
      <c r="S48" s="12"/>
      <c r="T48" s="12">
        <f t="shared" si="18"/>
        <v>3.1188078120143899E-2</v>
      </c>
      <c r="U48" s="12"/>
      <c r="V48" s="12"/>
      <c r="W48" s="12"/>
      <c r="X48" s="12">
        <f t="shared" si="19"/>
        <v>4.5541821014013793E-2</v>
      </c>
    </row>
    <row r="49" spans="1:24">
      <c r="A49" s="9" t="s">
        <v>25</v>
      </c>
      <c r="B49" s="12">
        <f t="shared" si="13"/>
        <v>0.98863697886977298</v>
      </c>
      <c r="C49" s="12"/>
      <c r="D49" s="12"/>
      <c r="E49" s="14">
        <f t="shared" si="14"/>
        <v>0.50395367263990232</v>
      </c>
      <c r="F49" s="12"/>
      <c r="G49" s="12"/>
      <c r="H49" s="12">
        <f t="shared" si="15"/>
        <v>0.15218071722155851</v>
      </c>
      <c r="I49" s="12"/>
      <c r="J49" s="12"/>
      <c r="K49" s="12"/>
      <c r="L49" s="12">
        <f t="shared" si="16"/>
        <v>1.1408176960913314</v>
      </c>
      <c r="M49" s="12"/>
      <c r="N49" s="12"/>
      <c r="O49" s="12"/>
      <c r="P49" s="12">
        <f t="shared" si="17"/>
        <v>0.83645626164821452</v>
      </c>
      <c r="Q49" s="12"/>
      <c r="R49" s="12"/>
      <c r="S49" s="12"/>
      <c r="T49" s="12">
        <f t="shared" si="18"/>
        <v>0.45350246697793534</v>
      </c>
      <c r="U49" s="12"/>
      <c r="V49" s="12"/>
      <c r="W49" s="12"/>
      <c r="X49" s="12">
        <f t="shared" si="19"/>
        <v>0.5600174699371645</v>
      </c>
    </row>
    <row r="50" spans="1:24">
      <c r="A50" s="9" t="s">
        <v>26</v>
      </c>
      <c r="B50" s="12">
        <f>AVERAGE(AB22:AD22)</f>
        <v>3.3262168011733685E-2</v>
      </c>
      <c r="C50" s="12"/>
      <c r="D50" s="12"/>
      <c r="E50" s="14">
        <f t="shared" si="14"/>
        <v>0.97720817101108925</v>
      </c>
      <c r="F50" s="12"/>
      <c r="G50" s="12"/>
      <c r="H50" s="12">
        <f t="shared" si="15"/>
        <v>0.22148259558165789</v>
      </c>
      <c r="I50" s="12"/>
      <c r="J50" s="12"/>
      <c r="K50" s="12"/>
      <c r="L50" s="12">
        <f t="shared" si="16"/>
        <v>0.2547447635933916</v>
      </c>
      <c r="M50" s="12"/>
      <c r="N50" s="12"/>
      <c r="O50" s="12"/>
      <c r="P50" s="12">
        <f t="shared" si="17"/>
        <v>-0.18822042756992421</v>
      </c>
      <c r="Q50" s="12"/>
      <c r="R50" s="12"/>
      <c r="S50" s="12"/>
      <c r="T50" s="12">
        <f t="shared" si="18"/>
        <v>0.83813540144641263</v>
      </c>
      <c r="U50" s="12"/>
      <c r="V50" s="12"/>
      <c r="W50" s="12"/>
      <c r="X50" s="12">
        <f t="shared" si="19"/>
        <v>1.1393574449222132</v>
      </c>
    </row>
    <row r="51" spans="1:24">
      <c r="A51" s="9" t="s">
        <v>27</v>
      </c>
      <c r="B51" s="12">
        <f t="shared" si="13"/>
        <v>3.4837615393832948</v>
      </c>
      <c r="C51" s="12"/>
      <c r="D51" s="12"/>
      <c r="E51" s="14">
        <f t="shared" si="14"/>
        <v>8.93888353556168E-2</v>
      </c>
      <c r="F51" s="12"/>
      <c r="G51" s="12"/>
      <c r="H51" s="12">
        <f t="shared" si="15"/>
        <v>0.11521463724580169</v>
      </c>
      <c r="I51" s="12"/>
      <c r="J51" s="12"/>
      <c r="K51" s="12"/>
      <c r="L51" s="12">
        <f t="shared" si="16"/>
        <v>3.5989761766290966</v>
      </c>
      <c r="M51" s="12"/>
      <c r="N51" s="12"/>
      <c r="O51" s="12"/>
      <c r="P51" s="12">
        <f t="shared" si="17"/>
        <v>3.368546902137493</v>
      </c>
      <c r="Q51" s="12"/>
      <c r="R51" s="12"/>
      <c r="S51" s="12"/>
      <c r="T51" s="12">
        <f t="shared" si="18"/>
        <v>8.2527790342036167E-2</v>
      </c>
      <c r="U51" s="12"/>
      <c r="V51" s="12"/>
      <c r="W51" s="12"/>
      <c r="X51" s="12">
        <f t="shared" si="19"/>
        <v>9.6820281424203014E-2</v>
      </c>
    </row>
    <row r="52" spans="1:24">
      <c r="A52" s="9" t="s">
        <v>28</v>
      </c>
      <c r="B52" s="12">
        <f t="shared" si="13"/>
        <v>0.3230337476050309</v>
      </c>
      <c r="C52" s="12"/>
      <c r="D52" s="12"/>
      <c r="E52" s="14">
        <f t="shared" si="14"/>
        <v>0.79938713082421153</v>
      </c>
      <c r="F52" s="12"/>
      <c r="G52" s="12"/>
      <c r="H52" s="12">
        <f t="shared" si="15"/>
        <v>0.59371339755323038</v>
      </c>
      <c r="I52" s="12"/>
      <c r="J52" s="12"/>
      <c r="K52" s="12"/>
      <c r="L52" s="12">
        <f t="shared" si="16"/>
        <v>0.91674714515826128</v>
      </c>
      <c r="M52" s="12"/>
      <c r="N52" s="12"/>
      <c r="O52" s="12"/>
      <c r="P52" s="12">
        <f t="shared" si="17"/>
        <v>-0.27067964994819949</v>
      </c>
      <c r="Q52" s="12"/>
      <c r="R52" s="12"/>
      <c r="S52" s="12"/>
      <c r="T52" s="12">
        <f t="shared" si="18"/>
        <v>0.5297019977561026</v>
      </c>
      <c r="U52" s="12"/>
      <c r="V52" s="12"/>
      <c r="W52" s="12"/>
      <c r="X52" s="12">
        <f t="shared" si="19"/>
        <v>1.2063760145031528</v>
      </c>
    </row>
    <row r="58" spans="1:24">
      <c r="L58" s="12">
        <f>6+L13</f>
        <v>42.786376953000001</v>
      </c>
      <c r="M58" s="12">
        <f t="shared" ref="M58:N58" si="20">6+M13</f>
        <v>43.152000000000001</v>
      </c>
      <c r="N58" s="12">
        <f t="shared" si="20"/>
        <v>6</v>
      </c>
    </row>
    <row r="59" spans="1:24">
      <c r="L59" s="12">
        <f t="shared" ref="L59:N69" si="21">6+L14</f>
        <v>6</v>
      </c>
      <c r="M59" s="12">
        <f t="shared" si="21"/>
        <v>47.556260999999999</v>
      </c>
      <c r="N59" s="12">
        <f t="shared" si="21"/>
        <v>45.646522167000001</v>
      </c>
    </row>
    <row r="60" spans="1:24">
      <c r="L60" s="12">
        <f t="shared" si="21"/>
        <v>46.711914</v>
      </c>
      <c r="M60" s="12">
        <f t="shared" si="21"/>
        <v>45.564522319999995</v>
      </c>
      <c r="N60" s="12">
        <f t="shared" si="21"/>
        <v>46.688651640000003</v>
      </c>
    </row>
    <row r="61" spans="1:24">
      <c r="L61" s="12">
        <f t="shared" si="21"/>
        <v>40.283999999999999</v>
      </c>
      <c r="M61" s="12">
        <f t="shared" si="21"/>
        <v>41.546800000000005</v>
      </c>
      <c r="N61" s="12">
        <f t="shared" si="21"/>
        <v>40.759765000000002</v>
      </c>
    </row>
    <row r="62" spans="1:24">
      <c r="A62" s="20"/>
      <c r="B62" s="20"/>
      <c r="C62" s="20"/>
      <c r="D62" s="20"/>
      <c r="E62" s="20"/>
      <c r="F62" s="20"/>
      <c r="G62" s="20"/>
      <c r="L62" s="12">
        <f t="shared" si="21"/>
        <v>48.353454588999995</v>
      </c>
      <c r="M62" s="12">
        <f t="shared" si="21"/>
        <v>48.454588999999999</v>
      </c>
      <c r="N62" s="12">
        <f t="shared" si="21"/>
        <v>48.4589</v>
      </c>
    </row>
    <row r="63" spans="1:24">
      <c r="A63" s="20"/>
      <c r="B63" s="20"/>
      <c r="C63" s="20"/>
      <c r="D63" s="20"/>
      <c r="E63" s="20"/>
      <c r="F63" s="20"/>
      <c r="G63" s="20"/>
      <c r="L63" s="12">
        <f t="shared" si="21"/>
        <v>43.448999999999998</v>
      </c>
      <c r="M63" s="12">
        <f t="shared" si="21"/>
        <v>43.212800000000001</v>
      </c>
      <c r="N63" s="12">
        <f t="shared" si="21"/>
        <v>6</v>
      </c>
    </row>
    <row r="64" spans="1:24">
      <c r="A64" s="20"/>
      <c r="B64" s="20"/>
      <c r="C64" s="20"/>
      <c r="D64" s="20"/>
      <c r="E64" s="20"/>
      <c r="F64" s="20"/>
      <c r="G64" s="20"/>
      <c r="L64" s="12">
        <f t="shared" si="21"/>
        <v>6</v>
      </c>
      <c r="M64" s="12">
        <f t="shared" si="21"/>
        <v>45.680395500000003</v>
      </c>
      <c r="N64" s="12">
        <f t="shared" si="21"/>
        <v>46.556465459999998</v>
      </c>
    </row>
    <row r="65" spans="1:14" ht="19.2">
      <c r="A65" s="22"/>
      <c r="B65" s="23" t="s">
        <v>5</v>
      </c>
      <c r="C65" s="22"/>
      <c r="D65" s="20"/>
      <c r="E65" s="22"/>
      <c r="F65" s="23" t="s">
        <v>6</v>
      </c>
      <c r="G65" s="22"/>
      <c r="L65" s="12">
        <f t="shared" si="21"/>
        <v>46.610571280000002</v>
      </c>
      <c r="M65" s="12">
        <f t="shared" si="21"/>
        <v>47.556612799999996</v>
      </c>
      <c r="N65" s="12">
        <f t="shared" si="21"/>
        <v>6</v>
      </c>
    </row>
    <row r="66" spans="1:14">
      <c r="A66" s="20"/>
      <c r="B66" s="20"/>
      <c r="C66" s="20"/>
      <c r="D66" s="20"/>
      <c r="E66" s="20"/>
      <c r="F66" s="20"/>
      <c r="G66" s="20"/>
      <c r="L66" s="12">
        <f t="shared" si="21"/>
        <v>40.258148192999997</v>
      </c>
      <c r="M66" s="12">
        <f t="shared" si="21"/>
        <v>40.9879549456193</v>
      </c>
      <c r="N66" s="12">
        <f t="shared" si="21"/>
        <v>40.491149899999996</v>
      </c>
    </row>
    <row r="67" spans="1:14">
      <c r="A67" s="24"/>
      <c r="B67" s="14"/>
      <c r="C67" s="14"/>
      <c r="D67" s="14"/>
      <c r="E67" s="14"/>
      <c r="F67" s="14"/>
      <c r="G67" s="20"/>
      <c r="L67" s="12">
        <f t="shared" si="21"/>
        <v>40.98956268925</v>
      </c>
      <c r="M67" s="12">
        <f t="shared" si="21"/>
        <v>41.989856598925002</v>
      </c>
      <c r="N67" s="12">
        <f t="shared" si="21"/>
        <v>41.125648120000001</v>
      </c>
    </row>
    <row r="68" spans="1:14">
      <c r="A68" s="24"/>
      <c r="B68" s="14"/>
      <c r="C68" s="14"/>
      <c r="D68" s="14"/>
      <c r="E68" s="14"/>
      <c r="F68" s="14"/>
      <c r="G68" s="20"/>
      <c r="L68" s="12">
        <f t="shared" si="21"/>
        <v>45.682931518499998</v>
      </c>
      <c r="M68" s="12">
        <f t="shared" si="21"/>
        <v>45.582931518500004</v>
      </c>
      <c r="N68" s="12">
        <f t="shared" si="21"/>
        <v>45.151849999999996</v>
      </c>
    </row>
    <row r="69" spans="1:14">
      <c r="A69" s="24"/>
      <c r="B69" s="14"/>
      <c r="C69" s="14"/>
      <c r="D69" s="14"/>
      <c r="E69" s="14"/>
      <c r="F69" s="14"/>
      <c r="G69" s="20"/>
      <c r="L69" s="12">
        <f t="shared" si="21"/>
        <v>40.230957000000004</v>
      </c>
      <c r="M69" s="12">
        <f t="shared" si="21"/>
        <v>42.902586999999997</v>
      </c>
      <c r="N69" s="12">
        <f t="shared" si="21"/>
        <v>40.570922800000005</v>
      </c>
    </row>
    <row r="70" spans="1:14">
      <c r="A70" s="24"/>
      <c r="B70" s="14"/>
      <c r="C70" s="14"/>
      <c r="D70" s="14"/>
      <c r="E70" s="14"/>
      <c r="F70" s="14"/>
      <c r="G70" s="20"/>
    </row>
    <row r="71" spans="1:14">
      <c r="A71" s="24"/>
      <c r="B71" s="14"/>
      <c r="C71" s="14"/>
      <c r="D71" s="14"/>
      <c r="E71" s="14"/>
      <c r="F71" s="14"/>
      <c r="G71" s="20"/>
    </row>
    <row r="72" spans="1:14">
      <c r="A72" s="24"/>
      <c r="B72" s="14"/>
      <c r="C72" s="14"/>
      <c r="D72" s="14"/>
      <c r="E72" s="14"/>
      <c r="F72" s="14"/>
      <c r="G72" s="20"/>
    </row>
    <row r="73" spans="1:14">
      <c r="A73" s="24" t="s">
        <v>17</v>
      </c>
      <c r="B73" s="14">
        <f t="shared" ref="B73:B84" si="22">AG13-T41</f>
        <v>1.6406892954316001E-3</v>
      </c>
      <c r="C73" s="14"/>
      <c r="D73" s="14"/>
      <c r="E73" s="14"/>
      <c r="F73" s="14">
        <f t="shared" ref="F73:F84" si="23">X41-AG13</f>
        <v>1.7652204150276109E-3</v>
      </c>
      <c r="G73" s="20"/>
    </row>
    <row r="74" spans="1:14">
      <c r="A74" s="24" t="s">
        <v>18</v>
      </c>
      <c r="B74" s="14">
        <f t="shared" si="22"/>
        <v>5.8718815166707884E-3</v>
      </c>
      <c r="C74" s="14"/>
      <c r="D74" s="14"/>
      <c r="E74" s="14"/>
      <c r="F74" s="14">
        <f t="shared" si="23"/>
        <v>8.6046527522350667E-3</v>
      </c>
      <c r="G74" s="20"/>
    </row>
    <row r="75" spans="1:14">
      <c r="A75" s="24" t="s">
        <v>19</v>
      </c>
      <c r="B75" s="14">
        <f t="shared" si="22"/>
        <v>1.6403485556346596E-3</v>
      </c>
      <c r="C75" s="14"/>
      <c r="D75" s="14"/>
      <c r="E75" s="14"/>
      <c r="F75" s="14">
        <f t="shared" si="23"/>
        <v>1.9748537689145418E-3</v>
      </c>
      <c r="G75" s="20"/>
    </row>
    <row r="76" spans="1:14">
      <c r="A76" s="24" t="s">
        <v>20</v>
      </c>
      <c r="B76" s="14">
        <f t="shared" si="22"/>
        <v>0.37185809400387226</v>
      </c>
      <c r="C76" s="14"/>
      <c r="D76" s="14"/>
      <c r="E76" s="14"/>
      <c r="F76" s="14">
        <f t="shared" si="23"/>
        <v>0.44540486528406964</v>
      </c>
      <c r="G76" s="20"/>
    </row>
    <row r="77" spans="1:14">
      <c r="A77" s="24" t="s">
        <v>21</v>
      </c>
      <c r="B77" s="14">
        <f t="shared" si="22"/>
        <v>4.9822074348586029E-4</v>
      </c>
      <c r="C77" s="14"/>
      <c r="D77" s="14"/>
      <c r="E77" s="14"/>
      <c r="F77" s="14">
        <f t="shared" si="23"/>
        <v>5.0670520668467597E-4</v>
      </c>
      <c r="G77" s="20"/>
    </row>
    <row r="78" spans="1:14">
      <c r="A78" s="24" t="s">
        <v>22</v>
      </c>
      <c r="B78" s="14">
        <f t="shared" si="22"/>
        <v>1.2005245505539441E-2</v>
      </c>
      <c r="C78" s="14"/>
      <c r="D78" s="14"/>
      <c r="E78" s="14"/>
      <c r="F78" s="14">
        <f t="shared" si="23"/>
        <v>1.2586262816498106E-2</v>
      </c>
      <c r="G78" s="20"/>
    </row>
    <row r="79" spans="1:14">
      <c r="A79" s="24" t="s">
        <v>23</v>
      </c>
      <c r="B79" s="14">
        <f t="shared" si="22"/>
        <v>4.8958651606629683E-3</v>
      </c>
      <c r="C79" s="14"/>
      <c r="D79" s="14"/>
      <c r="E79" s="14"/>
      <c r="F79" s="14">
        <f t="shared" si="23"/>
        <v>5.8339112469516612E-3</v>
      </c>
      <c r="G79" s="20"/>
    </row>
    <row r="80" spans="1:14">
      <c r="A80" s="24" t="s">
        <v>24</v>
      </c>
      <c r="B80" s="14">
        <f t="shared" si="22"/>
        <v>6.4996104733301314E-3</v>
      </c>
      <c r="C80" s="14"/>
      <c r="D80" s="14"/>
      <c r="E80" s="14"/>
      <c r="F80" s="14">
        <f t="shared" si="23"/>
        <v>7.8541324205397625E-3</v>
      </c>
      <c r="G80" s="20"/>
    </row>
    <row r="81" spans="1:18">
      <c r="A81" s="24" t="s">
        <v>25</v>
      </c>
      <c r="B81" s="14">
        <f t="shared" si="22"/>
        <v>5.045120566196698E-2</v>
      </c>
      <c r="C81" s="14"/>
      <c r="D81" s="14"/>
      <c r="E81" s="14"/>
      <c r="F81" s="14">
        <f t="shared" si="23"/>
        <v>5.6063797297262186E-2</v>
      </c>
      <c r="G81" s="20"/>
    </row>
    <row r="82" spans="1:18">
      <c r="A82" s="24" t="s">
        <v>26</v>
      </c>
      <c r="B82" s="14">
        <f t="shared" si="22"/>
        <v>0.13907276956467662</v>
      </c>
      <c r="C82" s="14"/>
      <c r="D82" s="14"/>
      <c r="E82" s="14"/>
      <c r="F82" s="14">
        <f t="shared" si="23"/>
        <v>0.16214927391112399</v>
      </c>
      <c r="G82" s="20"/>
    </row>
    <row r="83" spans="1:18">
      <c r="A83" s="24" t="s">
        <v>27</v>
      </c>
      <c r="B83" s="14">
        <f t="shared" si="22"/>
        <v>6.8610450135806328E-3</v>
      </c>
      <c r="C83" s="14"/>
      <c r="D83" s="14"/>
      <c r="E83" s="14"/>
      <c r="F83" s="14">
        <f t="shared" si="23"/>
        <v>7.4314460685862144E-3</v>
      </c>
      <c r="G83" s="20"/>
    </row>
    <row r="84" spans="1:18">
      <c r="A84" s="24" t="s">
        <v>28</v>
      </c>
      <c r="B84" s="14">
        <f t="shared" si="22"/>
        <v>0.26968513306810893</v>
      </c>
      <c r="C84" s="14"/>
      <c r="D84" s="14"/>
      <c r="E84" s="14"/>
      <c r="F84" s="14">
        <f t="shared" si="23"/>
        <v>0.40698888367894126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79CDD-9270-4363-9E4E-484AED24EFC5}">
  <dimension ref="A2:AH117"/>
  <sheetViews>
    <sheetView topLeftCell="F1" zoomScale="55" zoomScaleNormal="55" workbookViewId="0">
      <selection activeCell="D13" sqref="D13:F24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48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39</v>
      </c>
      <c r="N5" s="1"/>
      <c r="P5" s="1"/>
      <c r="Q5" s="6" t="s">
        <v>40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30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17</v>
      </c>
      <c r="D13" s="12">
        <v>31.214233398400001</v>
      </c>
      <c r="E13" s="12">
        <v>31.514305114740001</v>
      </c>
      <c r="F13" s="12">
        <v>31.900390600000001</v>
      </c>
      <c r="G13" s="12"/>
      <c r="H13" s="12"/>
      <c r="I13" s="16">
        <f t="shared" ref="I13:I24" si="0">AVERAGE(D13:F13)</f>
        <v>31.542976371046667</v>
      </c>
      <c r="J13" s="12"/>
      <c r="K13" s="12"/>
      <c r="L13">
        <v>30.629028300000002</v>
      </c>
      <c r="M13">
        <v>31.757446000000002</v>
      </c>
      <c r="N13">
        <v>30.724</v>
      </c>
      <c r="O13" s="12"/>
      <c r="P13" s="12"/>
      <c r="Q13" s="13">
        <f t="shared" ref="Q13:Q24" si="1">AVERAGE(L13:N13)</f>
        <v>31.036824766666669</v>
      </c>
      <c r="R13" s="12"/>
      <c r="S13" s="12"/>
      <c r="T13" s="12">
        <f t="shared" ref="T13:T24" si="2">L13-I13</f>
        <v>-0.91394807104666498</v>
      </c>
      <c r="U13" s="12">
        <f t="shared" ref="U13:U24" si="3">M13-I13</f>
        <v>0.21446962895333499</v>
      </c>
      <c r="V13" s="12">
        <f t="shared" ref="V13:V24" si="4">N13-I13</f>
        <v>-0.81897637104666643</v>
      </c>
      <c r="W13" s="12"/>
      <c r="X13" s="12"/>
      <c r="Y13" s="12">
        <f t="shared" ref="Y13:Y24" si="5">AVERAGE(T13:V13)</f>
        <v>-0.50615160437999884</v>
      </c>
      <c r="Z13" s="12"/>
      <c r="AA13" s="12"/>
      <c r="AB13" s="12">
        <f t="shared" ref="AB13:AB18" si="6">T13-Y7</f>
        <v>-0.91394807104666498</v>
      </c>
      <c r="AC13" s="12">
        <f t="shared" ref="AC13:AC18" si="7">U13-Y7</f>
        <v>0.21446962895333499</v>
      </c>
      <c r="AD13" s="12">
        <f t="shared" ref="AD13:AD18" si="8">V13-Y7</f>
        <v>-0.81897637104666643</v>
      </c>
      <c r="AF13" s="9" t="s">
        <v>17</v>
      </c>
      <c r="AG13" s="20">
        <f t="shared" ref="AG13:AG24" si="9">POWER(2,-Y13)</f>
        <v>1.4202565971572279</v>
      </c>
      <c r="AH13" s="20"/>
    </row>
    <row r="14" spans="1:34">
      <c r="A14" s="9" t="s">
        <v>18</v>
      </c>
      <c r="B14" s="2"/>
      <c r="D14" s="12">
        <v>35.620773315420003</v>
      </c>
      <c r="E14" s="12">
        <v>34.325298156738</v>
      </c>
      <c r="F14" s="12">
        <v>34.58647583007</v>
      </c>
      <c r="G14" s="12"/>
      <c r="H14" s="12"/>
      <c r="I14" s="16">
        <f t="shared" si="0"/>
        <v>34.844182434075996</v>
      </c>
      <c r="J14" s="12"/>
      <c r="K14" s="12"/>
      <c r="L14">
        <v>34.156981999999999</v>
      </c>
      <c r="M14">
        <v>34.397582999999997</v>
      </c>
      <c r="N14">
        <v>35.488280000000003</v>
      </c>
      <c r="O14" s="12"/>
      <c r="P14" s="12"/>
      <c r="Q14" s="13">
        <f t="shared" si="1"/>
        <v>34.680948333333333</v>
      </c>
      <c r="R14" s="12"/>
      <c r="S14" s="12"/>
      <c r="T14" s="12">
        <f t="shared" si="2"/>
        <v>-0.68720043407599718</v>
      </c>
      <c r="U14" s="12">
        <f t="shared" si="3"/>
        <v>-0.44659943407599911</v>
      </c>
      <c r="V14" s="12">
        <f t="shared" si="4"/>
        <v>0.64409756592400669</v>
      </c>
      <c r="W14" s="12"/>
      <c r="X14" s="12"/>
      <c r="Y14" s="12">
        <f t="shared" si="5"/>
        <v>-0.1632341007426632</v>
      </c>
      <c r="Z14" s="12"/>
      <c r="AA14" s="12"/>
      <c r="AB14" s="12">
        <f t="shared" si="6"/>
        <v>-0.68720043407599718</v>
      </c>
      <c r="AC14" s="12">
        <f t="shared" si="7"/>
        <v>-0.44659943407599911</v>
      </c>
      <c r="AD14" s="12">
        <f t="shared" si="8"/>
        <v>0.64409756592400669</v>
      </c>
      <c r="AF14" s="9" t="s">
        <v>18</v>
      </c>
      <c r="AG14" s="20">
        <f t="shared" si="9"/>
        <v>1.1197945788019312</v>
      </c>
      <c r="AH14" s="20"/>
    </row>
    <row r="15" spans="1:34">
      <c r="A15" s="9" t="s">
        <v>19</v>
      </c>
      <c r="D15" s="12">
        <v>32.446565667000002</v>
      </c>
      <c r="E15" s="12">
        <v>33.568847656199999</v>
      </c>
      <c r="F15" s="12">
        <v>34.879264684652398</v>
      </c>
      <c r="G15" s="12"/>
      <c r="H15" s="12"/>
      <c r="I15" s="16">
        <f t="shared" si="0"/>
        <v>33.631559335950797</v>
      </c>
      <c r="J15" s="12"/>
      <c r="K15" s="12"/>
      <c r="L15">
        <v>35.597930907999995</v>
      </c>
      <c r="M15">
        <v>34.687412100000003</v>
      </c>
      <c r="N15">
        <v>35.295948000000003</v>
      </c>
      <c r="O15" s="12"/>
      <c r="P15" s="12"/>
      <c r="Q15" s="13">
        <f t="shared" si="1"/>
        <v>35.193763669333329</v>
      </c>
      <c r="R15" s="12"/>
      <c r="S15" s="12"/>
      <c r="T15" s="12">
        <f t="shared" si="2"/>
        <v>1.9663715720491979</v>
      </c>
      <c r="U15" s="12">
        <f t="shared" si="3"/>
        <v>1.0558527640492059</v>
      </c>
      <c r="V15" s="12">
        <f>N15-I15</f>
        <v>1.6643886640492056</v>
      </c>
      <c r="W15" s="12"/>
      <c r="X15" s="12"/>
      <c r="Y15" s="12">
        <f t="shared" si="5"/>
        <v>1.5622043333825364</v>
      </c>
      <c r="Z15" s="12"/>
      <c r="AA15" s="12"/>
      <c r="AB15" s="12">
        <f t="shared" si="6"/>
        <v>1.9663715720491979</v>
      </c>
      <c r="AC15" s="12">
        <f t="shared" si="7"/>
        <v>1.0558527640492059</v>
      </c>
      <c r="AD15" s="12">
        <f t="shared" si="8"/>
        <v>1.6643886640492056</v>
      </c>
      <c r="AF15" s="9" t="s">
        <v>19</v>
      </c>
      <c r="AG15" s="20">
        <f t="shared" si="9"/>
        <v>0.33863327929088238</v>
      </c>
      <c r="AH15" s="20"/>
    </row>
    <row r="16" spans="1:34">
      <c r="A16" s="9" t="s">
        <v>20</v>
      </c>
      <c r="D16" s="12">
        <v>35.895828369139998</v>
      </c>
      <c r="E16" s="12">
        <v>35.659834106399998</v>
      </c>
      <c r="F16" s="12">
        <v>36.548524975500001</v>
      </c>
      <c r="G16" s="12"/>
      <c r="H16" s="12"/>
      <c r="I16" s="16">
        <f t="shared" si="0"/>
        <v>36.034729150346671</v>
      </c>
      <c r="J16" s="12"/>
      <c r="K16" s="12"/>
      <c r="L16">
        <v>32.51464</v>
      </c>
      <c r="M16">
        <v>31.648803699999998</v>
      </c>
      <c r="N16">
        <v>32.468872000000005</v>
      </c>
      <c r="O16" s="12"/>
      <c r="P16" s="12"/>
      <c r="Q16" s="13">
        <f t="shared" si="1"/>
        <v>32.210771900000005</v>
      </c>
      <c r="R16" s="12"/>
      <c r="S16" s="12"/>
      <c r="T16" s="12">
        <f t="shared" si="2"/>
        <v>-3.5200891503466707</v>
      </c>
      <c r="U16" s="12">
        <f t="shared" si="3"/>
        <v>-4.3859254503466722</v>
      </c>
      <c r="V16" s="12">
        <f t="shared" si="4"/>
        <v>-3.5658571503466661</v>
      </c>
      <c r="W16" s="12"/>
      <c r="X16" s="12"/>
      <c r="Y16" s="12">
        <f t="shared" si="5"/>
        <v>-3.8239572503466697</v>
      </c>
      <c r="Z16" s="12"/>
      <c r="AA16" s="12"/>
      <c r="AB16" s="12">
        <f t="shared" si="6"/>
        <v>-3.5200891503466707</v>
      </c>
      <c r="AC16" s="12">
        <f t="shared" si="7"/>
        <v>-4.3859254503466722</v>
      </c>
      <c r="AD16" s="12">
        <f t="shared" si="8"/>
        <v>-3.5658571503466661</v>
      </c>
      <c r="AF16" s="9" t="s">
        <v>20</v>
      </c>
      <c r="AG16" s="20">
        <f t="shared" si="9"/>
        <v>14.162040580277411</v>
      </c>
      <c r="AH16" s="20"/>
    </row>
    <row r="17" spans="1:34">
      <c r="A17" s="9" t="s">
        <v>21</v>
      </c>
      <c r="D17" s="12">
        <v>37.215546236572202</v>
      </c>
      <c r="E17" s="12">
        <v>37.254856005800001</v>
      </c>
      <c r="F17" s="12">
        <v>37.584297851000002</v>
      </c>
      <c r="G17" s="12"/>
      <c r="H17" s="12"/>
      <c r="I17" s="16">
        <f t="shared" si="0"/>
        <v>37.351566697790737</v>
      </c>
      <c r="J17" s="12"/>
      <c r="K17" s="12"/>
      <c r="L17">
        <v>36.383422800000005</v>
      </c>
      <c r="M17">
        <v>35.659500000000001</v>
      </c>
      <c r="N17">
        <v>36.2838134</v>
      </c>
      <c r="O17" s="12"/>
      <c r="P17" s="12"/>
      <c r="Q17" s="13">
        <f t="shared" si="1"/>
        <v>36.108912066666669</v>
      </c>
      <c r="R17" s="12"/>
      <c r="S17" s="12"/>
      <c r="T17" s="12">
        <f t="shared" si="2"/>
        <v>-0.96814389779073196</v>
      </c>
      <c r="U17" s="12">
        <f>M17-I17</f>
        <v>-1.6920666977907359</v>
      </c>
      <c r="V17" s="12">
        <f t="shared" si="4"/>
        <v>-1.0677532977907376</v>
      </c>
      <c r="W17" s="12"/>
      <c r="X17" s="12"/>
      <c r="Y17" s="12">
        <f t="shared" si="5"/>
        <v>-1.2426546311240685</v>
      </c>
      <c r="Z17" s="12"/>
      <c r="AA17" s="12"/>
      <c r="AB17" s="12">
        <f t="shared" si="6"/>
        <v>-0.96814389779073196</v>
      </c>
      <c r="AC17" s="12">
        <f t="shared" si="7"/>
        <v>-1.6920666977907359</v>
      </c>
      <c r="AD17" s="12">
        <f t="shared" si="8"/>
        <v>-1.0677532977907376</v>
      </c>
      <c r="AF17" s="9" t="s">
        <v>21</v>
      </c>
      <c r="AG17" s="20">
        <f t="shared" si="9"/>
        <v>2.3663354951792264</v>
      </c>
      <c r="AH17" s="20"/>
    </row>
    <row r="18" spans="1:34">
      <c r="A18" s="9" t="s">
        <v>22</v>
      </c>
      <c r="D18" s="12">
        <v>34.258734790039</v>
      </c>
      <c r="E18" s="12">
        <v>35.658901586913998</v>
      </c>
      <c r="F18" s="12">
        <v>36.245864819334997</v>
      </c>
      <c r="G18" s="12"/>
      <c r="H18" s="12"/>
      <c r="I18" s="16">
        <f t="shared" si="0"/>
        <v>35.387833732095999</v>
      </c>
      <c r="J18" s="12"/>
      <c r="K18" s="12"/>
      <c r="L18">
        <v>31.482787999999999</v>
      </c>
      <c r="M18">
        <v>33.325537108999995</v>
      </c>
      <c r="N18">
        <v>31.932617187000002</v>
      </c>
      <c r="O18" s="12"/>
      <c r="P18" s="12"/>
      <c r="Q18" s="13">
        <f t="shared" si="1"/>
        <v>32.246980765333333</v>
      </c>
      <c r="R18" s="12"/>
      <c r="S18" s="12"/>
      <c r="T18" s="12">
        <f t="shared" si="2"/>
        <v>-3.9050457320959993</v>
      </c>
      <c r="U18" s="12">
        <f t="shared" si="3"/>
        <v>-2.0622966230960031</v>
      </c>
      <c r="V18" s="12">
        <f t="shared" si="4"/>
        <v>-3.4552165450959968</v>
      </c>
      <c r="W18" s="12"/>
      <c r="X18" s="12"/>
      <c r="Y18" s="12">
        <f t="shared" si="5"/>
        <v>-3.1408529667626666</v>
      </c>
      <c r="Z18" s="12"/>
      <c r="AA18" s="12"/>
      <c r="AB18" s="12">
        <f t="shared" si="6"/>
        <v>-3.9050457320959993</v>
      </c>
      <c r="AC18" s="12">
        <f t="shared" si="7"/>
        <v>-2.0622966230960031</v>
      </c>
      <c r="AD18" s="12">
        <f t="shared" si="8"/>
        <v>-3.4552165450959968</v>
      </c>
      <c r="AF18" s="9" t="s">
        <v>22</v>
      </c>
      <c r="AG18" s="20">
        <f t="shared" si="9"/>
        <v>8.820454316195784</v>
      </c>
      <c r="AH18" s="20"/>
    </row>
    <row r="19" spans="1:34" ht="15.6" customHeight="1">
      <c r="A19" s="9" t="s">
        <v>23</v>
      </c>
      <c r="D19" s="12">
        <v>34.258632323999997</v>
      </c>
      <c r="E19" s="12">
        <v>35.658432617000003</v>
      </c>
      <c r="F19" s="12">
        <v>35.325763305659997</v>
      </c>
      <c r="G19" s="12"/>
      <c r="H19" s="12"/>
      <c r="I19" s="16">
        <f t="shared" si="0"/>
        <v>35.080942748886663</v>
      </c>
      <c r="J19" s="12"/>
      <c r="K19" s="12"/>
      <c r="L19">
        <v>32.823242100000002</v>
      </c>
      <c r="M19">
        <v>32.346179190000001</v>
      </c>
      <c r="N19">
        <v>31.161132810000002</v>
      </c>
      <c r="O19" s="12"/>
      <c r="P19" s="12"/>
      <c r="Q19" s="13">
        <f t="shared" si="1"/>
        <v>32.110184699999998</v>
      </c>
      <c r="R19" s="12"/>
      <c r="S19" s="12"/>
      <c r="T19" s="12">
        <f t="shared" si="2"/>
        <v>-2.2577006488866616</v>
      </c>
      <c r="U19" s="12">
        <f t="shared" si="3"/>
        <v>-2.7347635588866623</v>
      </c>
      <c r="V19" s="12">
        <f t="shared" si="4"/>
        <v>-3.9198099388866616</v>
      </c>
      <c r="W19" s="12"/>
      <c r="X19" s="12"/>
      <c r="Y19" s="12">
        <f t="shared" si="5"/>
        <v>-2.9707580488866618</v>
      </c>
      <c r="Z19" s="12"/>
      <c r="AA19" s="12"/>
      <c r="AB19" s="12">
        <f t="shared" ref="AB19:AB24" si="10">T19-Y7</f>
        <v>-2.2577006488866616</v>
      </c>
      <c r="AC19" s="12">
        <f t="shared" ref="AC19:AC24" si="11">U19-Y7</f>
        <v>-2.7347635588866623</v>
      </c>
      <c r="AD19" s="12">
        <f t="shared" ref="AD19:AD24" si="12">V19-Y7</f>
        <v>-3.9198099388866616</v>
      </c>
      <c r="AF19" s="9" t="s">
        <v>23</v>
      </c>
      <c r="AG19" s="20">
        <f t="shared" si="9"/>
        <v>7.8394804709924539</v>
      </c>
      <c r="AH19" s="20"/>
    </row>
    <row r="20" spans="1:34">
      <c r="A20" s="9" t="s">
        <v>24</v>
      </c>
      <c r="D20" s="12">
        <v>36.254739135740003</v>
      </c>
      <c r="E20" s="12">
        <v>36.5485935791015</v>
      </c>
      <c r="F20" s="12">
        <v>36.258154785156201</v>
      </c>
      <c r="G20" s="12"/>
      <c r="H20" s="12"/>
      <c r="I20" s="16">
        <f t="shared" si="0"/>
        <v>36.353829166665896</v>
      </c>
      <c r="J20" s="12"/>
      <c r="K20" s="12"/>
      <c r="L20">
        <v>35.847290000000001</v>
      </c>
      <c r="M20">
        <v>35.003723140000005</v>
      </c>
      <c r="N20">
        <v>35.518005369999997</v>
      </c>
      <c r="O20" s="12"/>
      <c r="P20" s="12"/>
      <c r="Q20" s="13">
        <f t="shared" si="1"/>
        <v>35.456339503333332</v>
      </c>
      <c r="R20" s="12"/>
      <c r="S20" s="12"/>
      <c r="T20" s="12">
        <f t="shared" si="2"/>
        <v>-0.50653916666589538</v>
      </c>
      <c r="U20" s="12">
        <f t="shared" si="3"/>
        <v>-1.3501060266658911</v>
      </c>
      <c r="V20" s="12">
        <f t="shared" si="4"/>
        <v>-0.83582379666589901</v>
      </c>
      <c r="W20" s="12"/>
      <c r="X20" s="12"/>
      <c r="Y20" s="12">
        <f t="shared" si="5"/>
        <v>-0.89748966333256186</v>
      </c>
      <c r="Z20" s="12"/>
      <c r="AA20" s="12"/>
      <c r="AB20" s="12">
        <f t="shared" si="10"/>
        <v>-0.50653916666589538</v>
      </c>
      <c r="AC20" s="12">
        <f t="shared" si="11"/>
        <v>-1.3501060266658911</v>
      </c>
      <c r="AD20" s="12">
        <f t="shared" si="12"/>
        <v>-0.83582379666589901</v>
      </c>
      <c r="AF20" s="9" t="s">
        <v>24</v>
      </c>
      <c r="AG20" s="20">
        <f t="shared" si="9"/>
        <v>1.8628217904066211</v>
      </c>
      <c r="AH20" s="20"/>
    </row>
    <row r="21" spans="1:34">
      <c r="A21" s="9" t="s">
        <v>25</v>
      </c>
      <c r="D21" s="12">
        <v>34.254868286099999</v>
      </c>
      <c r="E21" s="12">
        <v>33.258727600089998</v>
      </c>
      <c r="F21" s="12">
        <v>33.257746215819999</v>
      </c>
      <c r="G21" s="12"/>
      <c r="H21" s="12"/>
      <c r="I21" s="16">
        <f t="shared" si="0"/>
        <v>33.590447367336658</v>
      </c>
      <c r="J21" s="12"/>
      <c r="K21" s="12"/>
      <c r="L21">
        <v>27.754454545000002</v>
      </c>
      <c r="M21">
        <v>29.595985899999999</v>
      </c>
      <c r="N21">
        <v>28.757575664456599</v>
      </c>
      <c r="O21" s="12"/>
      <c r="P21" s="12"/>
      <c r="Q21" s="13">
        <f t="shared" si="1"/>
        <v>28.702672036485534</v>
      </c>
      <c r="R21" s="12"/>
      <c r="S21" s="12"/>
      <c r="T21" s="12">
        <f t="shared" si="2"/>
        <v>-5.8359928223366566</v>
      </c>
      <c r="U21" s="12">
        <f>M21-I21</f>
        <v>-3.9944614673366594</v>
      </c>
      <c r="V21" s="12">
        <f t="shared" si="4"/>
        <v>-4.832871702880059</v>
      </c>
      <c r="W21" s="12"/>
      <c r="X21" s="12"/>
      <c r="Y21" s="12">
        <f>AVERAGE(T21:V21)</f>
        <v>-4.8877753308511247</v>
      </c>
      <c r="Z21" s="12"/>
      <c r="AA21" s="12"/>
      <c r="AB21" s="12">
        <f t="shared" si="10"/>
        <v>-5.8359928223366566</v>
      </c>
      <c r="AC21" s="12">
        <f t="shared" si="11"/>
        <v>-3.9944614673366594</v>
      </c>
      <c r="AD21" s="12">
        <f t="shared" si="12"/>
        <v>-4.832871702880059</v>
      </c>
      <c r="AF21" s="9" t="s">
        <v>25</v>
      </c>
      <c r="AG21" s="20">
        <f t="shared" si="9"/>
        <v>29.605130967071396</v>
      </c>
      <c r="AH21" s="20"/>
    </row>
    <row r="22" spans="1:34">
      <c r="A22" s="9" t="s">
        <v>26</v>
      </c>
      <c r="D22" s="12">
        <v>35.258521000000002</v>
      </c>
      <c r="E22" s="12">
        <v>34.258272949210003</v>
      </c>
      <c r="F22" s="12">
        <v>36.488486954929797</v>
      </c>
      <c r="G22" s="12"/>
      <c r="H22" s="12"/>
      <c r="I22" s="16">
        <f t="shared" si="0"/>
        <v>35.335093634713267</v>
      </c>
      <c r="J22" s="12"/>
      <c r="K22" s="12"/>
      <c r="L22">
        <v>30.454577929599999</v>
      </c>
      <c r="M22">
        <v>29.218292236</v>
      </c>
      <c r="N22">
        <v>28.454535464519999</v>
      </c>
      <c r="O22" s="12"/>
      <c r="P22" s="12"/>
      <c r="Q22" s="13">
        <f t="shared" si="1"/>
        <v>29.375801876706664</v>
      </c>
      <c r="R22" s="12"/>
      <c r="S22" s="12"/>
      <c r="T22" s="12">
        <f t="shared" si="2"/>
        <v>-4.8805157051132682</v>
      </c>
      <c r="U22" s="12">
        <f t="shared" si="3"/>
        <v>-6.1168013987132674</v>
      </c>
      <c r="V22" s="12">
        <f t="shared" si="4"/>
        <v>-6.8805581701932681</v>
      </c>
      <c r="W22" s="12"/>
      <c r="X22" s="12"/>
      <c r="Y22" s="12">
        <f t="shared" si="5"/>
        <v>-5.9592917580066009</v>
      </c>
      <c r="Z22" s="12"/>
      <c r="AA22" s="12"/>
      <c r="AB22" s="12">
        <f t="shared" si="10"/>
        <v>-4.8805157051132682</v>
      </c>
      <c r="AC22" s="12">
        <f t="shared" si="11"/>
        <v>-6.1168013987132674</v>
      </c>
      <c r="AD22" s="12">
        <f t="shared" si="12"/>
        <v>-6.8805581701932681</v>
      </c>
      <c r="AF22" s="9" t="s">
        <v>26</v>
      </c>
      <c r="AG22" s="20">
        <f t="shared" si="9"/>
        <v>62.219364657831839</v>
      </c>
      <c r="AH22" s="20"/>
    </row>
    <row r="23" spans="1:34">
      <c r="A23" s="9" t="s">
        <v>27</v>
      </c>
      <c r="D23" s="12">
        <v>35.685227539000003</v>
      </c>
      <c r="E23" s="12">
        <v>36.322284894866897</v>
      </c>
      <c r="F23" s="12">
        <v>35.9589159849832</v>
      </c>
      <c r="G23" s="12"/>
      <c r="H23" s="12"/>
      <c r="I23" s="16">
        <f t="shared" si="0"/>
        <v>35.988809472950038</v>
      </c>
      <c r="J23" s="12"/>
      <c r="K23" s="12"/>
      <c r="L23">
        <v>35.454587695000001</v>
      </c>
      <c r="M23">
        <v>35.564819299999996</v>
      </c>
      <c r="N23">
        <v>34.536565217285101</v>
      </c>
      <c r="O23" s="12"/>
      <c r="P23" s="12"/>
      <c r="Q23" s="13">
        <f t="shared" si="1"/>
        <v>35.185324070761702</v>
      </c>
      <c r="R23" s="12"/>
      <c r="S23" s="12"/>
      <c r="T23" s="12">
        <f t="shared" si="2"/>
        <v>-0.53422177795003734</v>
      </c>
      <c r="U23" s="12">
        <f t="shared" si="3"/>
        <v>-0.42399017295004171</v>
      </c>
      <c r="V23" s="12">
        <f t="shared" si="4"/>
        <v>-1.4522442556649366</v>
      </c>
      <c r="W23" s="12"/>
      <c r="X23" s="12"/>
      <c r="Y23" s="12">
        <f t="shared" si="5"/>
        <v>-0.80348540218833853</v>
      </c>
      <c r="Z23" s="12"/>
      <c r="AA23" s="12"/>
      <c r="AB23" s="12">
        <f t="shared" si="10"/>
        <v>-0.53422177795003734</v>
      </c>
      <c r="AC23" s="12">
        <f t="shared" si="11"/>
        <v>-0.42399017295004171</v>
      </c>
      <c r="AD23" s="12">
        <f t="shared" si="12"/>
        <v>-1.4522442556649366</v>
      </c>
      <c r="AF23" s="9" t="s">
        <v>27</v>
      </c>
      <c r="AG23" s="20">
        <f t="shared" si="9"/>
        <v>1.7453125321703638</v>
      </c>
      <c r="AH23" s="20"/>
    </row>
    <row r="24" spans="1:34">
      <c r="A24" s="9" t="s">
        <v>28</v>
      </c>
      <c r="D24" s="12">
        <v>34.2882284845548</v>
      </c>
      <c r="E24" s="12">
        <v>35.818152153701703</v>
      </c>
      <c r="F24" s="12">
        <v>34.628984918928403</v>
      </c>
      <c r="G24" s="12"/>
      <c r="H24" s="12"/>
      <c r="I24" s="16">
        <f t="shared" si="0"/>
        <v>34.911788519061638</v>
      </c>
      <c r="J24" s="12"/>
      <c r="K24" s="12"/>
      <c r="L24">
        <v>29.565673449706999</v>
      </c>
      <c r="M24">
        <v>28.56457430419</v>
      </c>
      <c r="N24">
        <v>27.454952850341002</v>
      </c>
      <c r="O24" s="12"/>
      <c r="P24" s="12"/>
      <c r="Q24" s="13">
        <f t="shared" si="1"/>
        <v>28.528400201412666</v>
      </c>
      <c r="R24" s="12"/>
      <c r="S24" s="12"/>
      <c r="T24" s="12">
        <f t="shared" si="2"/>
        <v>-5.3461150693546386</v>
      </c>
      <c r="U24" s="12">
        <f t="shared" si="3"/>
        <v>-6.3472142148716379</v>
      </c>
      <c r="V24" s="12">
        <f t="shared" si="4"/>
        <v>-7.4568356687206361</v>
      </c>
      <c r="W24" s="12"/>
      <c r="X24" s="12"/>
      <c r="Y24" s="12">
        <f t="shared" si="5"/>
        <v>-6.3833883176489712</v>
      </c>
      <c r="Z24" s="12"/>
      <c r="AA24" s="12"/>
      <c r="AB24" s="12">
        <f t="shared" si="10"/>
        <v>-5.3461150693546386</v>
      </c>
      <c r="AC24" s="12">
        <f t="shared" si="11"/>
        <v>-6.3472142148716379</v>
      </c>
      <c r="AD24" s="12">
        <f t="shared" si="12"/>
        <v>-7.4568356687206361</v>
      </c>
      <c r="AF24" s="9" t="s">
        <v>28</v>
      </c>
      <c r="AG24" s="20">
        <f t="shared" si="9"/>
        <v>83.481714078099913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31</v>
      </c>
      <c r="M33" s="1"/>
      <c r="O33" s="1"/>
      <c r="P33" s="6" t="s">
        <v>32</v>
      </c>
      <c r="Q33" s="1"/>
      <c r="S33" s="1"/>
      <c r="T33" s="8" t="s">
        <v>33</v>
      </c>
      <c r="U33" s="1"/>
      <c r="W33" s="1"/>
      <c r="X33" s="8" t="s">
        <v>34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17</v>
      </c>
      <c r="B41" s="12">
        <f t="shared" ref="B41:B52" si="13">AVERAGE(AB13:AD13)</f>
        <v>-0.50615160437999884</v>
      </c>
      <c r="C41" s="12"/>
      <c r="D41" s="12"/>
      <c r="E41" s="14">
        <f t="shared" ref="E41:E52" si="14">POWER(2,-B41)</f>
        <v>1.4202565971572279</v>
      </c>
      <c r="F41" s="12"/>
      <c r="G41" s="12"/>
      <c r="H41" s="12">
        <f t="shared" ref="H41:H52" si="15">STDEV(T13:V13)/SQRT(6)</f>
        <v>0.25551455516218113</v>
      </c>
      <c r="I41" s="12"/>
      <c r="J41" s="12"/>
      <c r="K41" s="12"/>
      <c r="L41" s="12">
        <f t="shared" ref="L41:L52" si="16">Y13+H41</f>
        <v>-0.25063704921781771</v>
      </c>
      <c r="M41" s="15"/>
      <c r="N41" s="12"/>
      <c r="O41" s="12"/>
      <c r="P41" s="12">
        <f t="shared" ref="P41:P52" si="17">Y13-H41</f>
        <v>-0.76166615954217998</v>
      </c>
      <c r="Q41" s="12"/>
      <c r="R41" s="12"/>
      <c r="S41" s="12"/>
      <c r="T41" s="12">
        <f t="shared" ref="T41:T52" si="18">POWER(2,-L41)</f>
        <v>1.1897323477984387</v>
      </c>
      <c r="U41" s="12"/>
      <c r="V41" s="12"/>
      <c r="W41" s="12"/>
      <c r="X41" s="12">
        <f t="shared" ref="X41:X52" si="19">POWER(2,-P41)</f>
        <v>1.6954475563358933</v>
      </c>
    </row>
    <row r="42" spans="1:25">
      <c r="A42" s="9" t="s">
        <v>18</v>
      </c>
      <c r="B42" s="12">
        <f t="shared" si="13"/>
        <v>-0.1632341007426632</v>
      </c>
      <c r="C42" s="12"/>
      <c r="D42" s="12"/>
      <c r="E42" s="14">
        <f t="shared" si="14"/>
        <v>1.1197945788019312</v>
      </c>
      <c r="F42" s="12"/>
      <c r="G42" s="12"/>
      <c r="H42" s="12">
        <f t="shared" si="15"/>
        <v>0.28962922426852838</v>
      </c>
      <c r="I42" s="12"/>
      <c r="J42" s="12"/>
      <c r="K42" s="12"/>
      <c r="L42" s="12">
        <f t="shared" si="16"/>
        <v>0.12639512352586518</v>
      </c>
      <c r="M42" s="15"/>
      <c r="N42" s="12"/>
      <c r="O42" s="12"/>
      <c r="P42" s="12">
        <f t="shared" si="17"/>
        <v>-0.45286332501119159</v>
      </c>
      <c r="Q42" s="12"/>
      <c r="R42" s="12"/>
      <c r="S42" s="12"/>
      <c r="T42" s="12">
        <f t="shared" si="18"/>
        <v>0.91611770513421842</v>
      </c>
      <c r="U42" s="12"/>
      <c r="V42" s="12"/>
      <c r="W42" s="12"/>
      <c r="X42" s="12">
        <f t="shared" si="19"/>
        <v>1.3687541368174765</v>
      </c>
    </row>
    <row r="43" spans="1:25">
      <c r="A43" s="9" t="s">
        <v>19</v>
      </c>
      <c r="B43" s="12">
        <f t="shared" si="13"/>
        <v>1.5622043333825364</v>
      </c>
      <c r="C43" s="12"/>
      <c r="D43" s="12"/>
      <c r="E43" s="14">
        <f t="shared" si="14"/>
        <v>0.33863327929088238</v>
      </c>
      <c r="F43" s="12"/>
      <c r="G43" s="12"/>
      <c r="H43" s="12">
        <f t="shared" si="15"/>
        <v>0.18933759663881614</v>
      </c>
      <c r="I43" s="12"/>
      <c r="J43" s="12"/>
      <c r="K43" s="12"/>
      <c r="L43" s="12">
        <f t="shared" si="16"/>
        <v>1.7515419300213526</v>
      </c>
      <c r="M43" s="15"/>
      <c r="N43" s="12"/>
      <c r="O43" s="12"/>
      <c r="P43" s="12">
        <f t="shared" si="17"/>
        <v>1.3728667367437202</v>
      </c>
      <c r="Q43" s="12"/>
      <c r="R43" s="12"/>
      <c r="S43" s="12"/>
      <c r="T43" s="12">
        <f t="shared" si="18"/>
        <v>0.29698419697697087</v>
      </c>
      <c r="U43" s="12"/>
      <c r="V43" s="12"/>
      <c r="W43" s="12"/>
      <c r="X43" s="12">
        <f t="shared" si="19"/>
        <v>0.38612323150712585</v>
      </c>
    </row>
    <row r="44" spans="1:25">
      <c r="A44" s="9" t="s">
        <v>20</v>
      </c>
      <c r="B44" s="12">
        <f t="shared" si="13"/>
        <v>-3.8239572503466697</v>
      </c>
      <c r="C44" s="12"/>
      <c r="D44" s="12"/>
      <c r="E44" s="14">
        <f t="shared" si="14"/>
        <v>14.162040580277411</v>
      </c>
      <c r="F44" s="12"/>
      <c r="G44" s="12"/>
      <c r="H44" s="12">
        <f t="shared" si="15"/>
        <v>0.19890528349544886</v>
      </c>
      <c r="I44" s="12"/>
      <c r="J44" s="12"/>
      <c r="K44" s="12"/>
      <c r="L44" s="12">
        <f t="shared" si="16"/>
        <v>-3.6250519668512209</v>
      </c>
      <c r="M44" s="15"/>
      <c r="N44" s="12"/>
      <c r="O44" s="12"/>
      <c r="P44" s="12">
        <f t="shared" si="17"/>
        <v>-4.0228625338421189</v>
      </c>
      <c r="Q44" s="12"/>
      <c r="R44" s="12"/>
      <c r="S44" s="12"/>
      <c r="T44" s="12">
        <f t="shared" si="18"/>
        <v>12.338131023084367</v>
      </c>
      <c r="U44" s="12"/>
      <c r="V44" s="12"/>
      <c r="W44" s="12"/>
      <c r="X44" s="12">
        <f t="shared" si="19"/>
        <v>16.255573313508719</v>
      </c>
    </row>
    <row r="45" spans="1:25">
      <c r="A45" s="9" t="s">
        <v>21</v>
      </c>
      <c r="B45" s="12">
        <f t="shared" si="13"/>
        <v>-1.2426546311240685</v>
      </c>
      <c r="C45" s="12"/>
      <c r="D45" s="12"/>
      <c r="E45" s="14">
        <f t="shared" si="14"/>
        <v>2.3663354951792264</v>
      </c>
      <c r="F45" s="12"/>
      <c r="G45" s="12"/>
      <c r="H45" s="12">
        <f t="shared" si="15"/>
        <v>0.16018682446406882</v>
      </c>
      <c r="I45" s="12"/>
      <c r="J45" s="12"/>
      <c r="K45" s="12"/>
      <c r="L45" s="12">
        <f t="shared" si="16"/>
        <v>-1.0824678066599998</v>
      </c>
      <c r="M45" s="15"/>
      <c r="N45" s="12"/>
      <c r="O45" s="12"/>
      <c r="P45" s="12">
        <f t="shared" si="17"/>
        <v>-1.4028414555881372</v>
      </c>
      <c r="Q45" s="12"/>
      <c r="R45" s="12"/>
      <c r="S45" s="12"/>
      <c r="T45" s="12">
        <f t="shared" si="18"/>
        <v>2.1176553469575219</v>
      </c>
      <c r="U45" s="12"/>
      <c r="V45" s="12"/>
      <c r="W45" s="12"/>
      <c r="X45" s="12">
        <f t="shared" si="19"/>
        <v>2.6442186089394069</v>
      </c>
    </row>
    <row r="46" spans="1:25">
      <c r="A46" s="9" t="s">
        <v>22</v>
      </c>
      <c r="B46" s="12">
        <f t="shared" si="13"/>
        <v>-3.1408529667626666</v>
      </c>
      <c r="C46" s="12"/>
      <c r="D46" s="12"/>
      <c r="E46" s="14">
        <f t="shared" si="14"/>
        <v>8.820454316195784</v>
      </c>
      <c r="F46" s="12"/>
      <c r="G46" s="12"/>
      <c r="H46" s="12">
        <f t="shared" si="15"/>
        <v>0.39222642572392008</v>
      </c>
      <c r="I46" s="12"/>
      <c r="J46" s="12"/>
      <c r="K46" s="12"/>
      <c r="L46" s="12">
        <f t="shared" si="16"/>
        <v>-2.7486265410387465</v>
      </c>
      <c r="M46" s="12"/>
      <c r="N46" s="12"/>
      <c r="O46" s="12"/>
      <c r="P46" s="12">
        <f t="shared" si="17"/>
        <v>-3.5330793924865866</v>
      </c>
      <c r="Q46" s="12"/>
      <c r="R46" s="12"/>
      <c r="S46" s="12"/>
      <c r="T46" s="12">
        <f t="shared" si="18"/>
        <v>6.7207700405196507</v>
      </c>
      <c r="U46" s="12"/>
      <c r="V46" s="12"/>
      <c r="W46" s="12"/>
      <c r="X46" s="12">
        <f>POWER(2,-P46)</f>
        <v>11.576116110957027</v>
      </c>
    </row>
    <row r="47" spans="1:25">
      <c r="A47" s="9" t="s">
        <v>23</v>
      </c>
      <c r="B47" s="12">
        <f t="shared" si="13"/>
        <v>-2.9707580488866618</v>
      </c>
      <c r="C47" s="12"/>
      <c r="D47" s="12"/>
      <c r="E47" s="14">
        <f t="shared" si="14"/>
        <v>7.8394804709924539</v>
      </c>
      <c r="F47" s="12"/>
      <c r="G47" s="12"/>
      <c r="H47" s="12">
        <f t="shared" si="15"/>
        <v>0.34938562087824138</v>
      </c>
      <c r="I47" s="12"/>
      <c r="J47" s="12"/>
      <c r="K47" s="12"/>
      <c r="L47" s="12">
        <f t="shared" si="16"/>
        <v>-2.6213724280084203</v>
      </c>
      <c r="M47" s="12"/>
      <c r="N47" s="12"/>
      <c r="O47" s="12"/>
      <c r="P47" s="12">
        <f t="shared" si="17"/>
        <v>-3.3201436697649034</v>
      </c>
      <c r="Q47" s="12"/>
      <c r="R47" s="12"/>
      <c r="S47" s="12"/>
      <c r="T47" s="12">
        <f t="shared" si="18"/>
        <v>6.1533515919311679</v>
      </c>
      <c r="U47" s="12"/>
      <c r="V47" s="12"/>
      <c r="W47" s="12"/>
      <c r="X47" s="12">
        <f t="shared" si="19"/>
        <v>9.9876389536493644</v>
      </c>
    </row>
    <row r="48" spans="1:25">
      <c r="A48" s="9" t="s">
        <v>24</v>
      </c>
      <c r="B48" s="12">
        <f t="shared" si="13"/>
        <v>-0.89748966333256186</v>
      </c>
      <c r="C48" s="12"/>
      <c r="D48" s="12"/>
      <c r="E48" s="14">
        <f t="shared" si="14"/>
        <v>1.8628217904066211</v>
      </c>
      <c r="F48" s="12"/>
      <c r="G48" s="12"/>
      <c r="H48" s="12">
        <f t="shared" si="15"/>
        <v>0.1735671201372235</v>
      </c>
      <c r="I48" s="12"/>
      <c r="J48" s="12"/>
      <c r="K48" s="12"/>
      <c r="L48" s="12">
        <f t="shared" si="16"/>
        <v>-0.72392254319533833</v>
      </c>
      <c r="M48" s="12"/>
      <c r="N48" s="12"/>
      <c r="O48" s="12"/>
      <c r="P48" s="12">
        <f t="shared" si="17"/>
        <v>-1.0710567834697853</v>
      </c>
      <c r="Q48" s="12"/>
      <c r="R48" s="12"/>
      <c r="S48" s="12"/>
      <c r="T48" s="12">
        <f t="shared" si="18"/>
        <v>1.6516666512166338</v>
      </c>
      <c r="U48" s="12"/>
      <c r="V48" s="12"/>
      <c r="W48" s="12"/>
      <c r="X48" s="12">
        <f t="shared" si="19"/>
        <v>2.1009717791768794</v>
      </c>
    </row>
    <row r="49" spans="1:24">
      <c r="A49" s="9" t="s">
        <v>25</v>
      </c>
      <c r="B49" s="12">
        <f t="shared" si="13"/>
        <v>-4.8877753308511247</v>
      </c>
      <c r="C49" s="12"/>
      <c r="D49" s="12"/>
      <c r="E49" s="14">
        <f t="shared" si="14"/>
        <v>29.605130967071396</v>
      </c>
      <c r="F49" s="12"/>
      <c r="G49" s="12"/>
      <c r="H49" s="12">
        <f t="shared" si="15"/>
        <v>0.37640187723923485</v>
      </c>
      <c r="I49" s="12"/>
      <c r="J49" s="12"/>
      <c r="K49" s="12"/>
      <c r="L49" s="12">
        <f t="shared" si="16"/>
        <v>-4.5113734536118901</v>
      </c>
      <c r="M49" s="12"/>
      <c r="N49" s="12"/>
      <c r="O49" s="12"/>
      <c r="P49" s="12">
        <f t="shared" si="17"/>
        <v>-5.2641772080903593</v>
      </c>
      <c r="Q49" s="12"/>
      <c r="R49" s="12"/>
      <c r="S49" s="12"/>
      <c r="T49" s="12">
        <f t="shared" si="18"/>
        <v>22.806504715795217</v>
      </c>
      <c r="U49" s="12"/>
      <c r="V49" s="12"/>
      <c r="W49" s="12"/>
      <c r="X49" s="12">
        <f t="shared" si="19"/>
        <v>38.4304298488331</v>
      </c>
    </row>
    <row r="50" spans="1:24">
      <c r="A50" s="9" t="s">
        <v>26</v>
      </c>
      <c r="B50" s="12">
        <f>AVERAGE(AB22:AD22)</f>
        <v>-5.9592917580066009</v>
      </c>
      <c r="C50" s="12"/>
      <c r="D50" s="12"/>
      <c r="E50" s="14">
        <f t="shared" si="14"/>
        <v>62.219364657831839</v>
      </c>
      <c r="F50" s="12"/>
      <c r="G50" s="12"/>
      <c r="H50" s="12">
        <f t="shared" si="15"/>
        <v>0.41203750450605858</v>
      </c>
      <c r="I50" s="12"/>
      <c r="J50" s="12"/>
      <c r="K50" s="12"/>
      <c r="L50" s="12">
        <f t="shared" si="16"/>
        <v>-5.547254253500542</v>
      </c>
      <c r="M50" s="12"/>
      <c r="N50" s="12"/>
      <c r="O50" s="12"/>
      <c r="P50" s="12">
        <f t="shared" si="17"/>
        <v>-6.3713292625126599</v>
      </c>
      <c r="Q50" s="12"/>
      <c r="R50" s="12"/>
      <c r="S50" s="12"/>
      <c r="T50" s="12">
        <f t="shared" si="18"/>
        <v>46.761660433088096</v>
      </c>
      <c r="U50" s="12"/>
      <c r="V50" s="12"/>
      <c r="W50" s="12"/>
      <c r="X50" s="12">
        <f t="shared" si="19"/>
        <v>82.786823704938243</v>
      </c>
    </row>
    <row r="51" spans="1:24">
      <c r="A51" s="9" t="s">
        <v>27</v>
      </c>
      <c r="B51" s="12">
        <f t="shared" si="13"/>
        <v>-0.80348540218833853</v>
      </c>
      <c r="C51" s="12"/>
      <c r="D51" s="12"/>
      <c r="E51" s="14">
        <f t="shared" si="14"/>
        <v>1.7453125321703638</v>
      </c>
      <c r="F51" s="12"/>
      <c r="G51" s="12"/>
      <c r="H51" s="12">
        <f t="shared" si="15"/>
        <v>0.23047190326169967</v>
      </c>
      <c r="I51" s="12"/>
      <c r="J51" s="12"/>
      <c r="K51" s="12"/>
      <c r="L51" s="12">
        <f t="shared" si="16"/>
        <v>-0.57301349892663889</v>
      </c>
      <c r="M51" s="12"/>
      <c r="N51" s="12"/>
      <c r="O51" s="12"/>
      <c r="P51" s="12">
        <f t="shared" si="17"/>
        <v>-1.0339573054500382</v>
      </c>
      <c r="Q51" s="12"/>
      <c r="R51" s="12"/>
      <c r="S51" s="12"/>
      <c r="T51" s="12">
        <f t="shared" si="18"/>
        <v>1.4876276817191942</v>
      </c>
      <c r="U51" s="12"/>
      <c r="V51" s="12"/>
      <c r="W51" s="12"/>
      <c r="X51" s="12">
        <f t="shared" si="19"/>
        <v>2.0476332031080835</v>
      </c>
    </row>
    <row r="52" spans="1:24">
      <c r="A52" s="9" t="s">
        <v>28</v>
      </c>
      <c r="B52" s="12">
        <f t="shared" si="13"/>
        <v>-6.3833883176489712</v>
      </c>
      <c r="C52" s="12"/>
      <c r="D52" s="12"/>
      <c r="E52" s="14">
        <f t="shared" si="14"/>
        <v>83.481714078099913</v>
      </c>
      <c r="F52" s="12"/>
      <c r="G52" s="12"/>
      <c r="H52" s="12">
        <f t="shared" si="15"/>
        <v>0.43103882006744271</v>
      </c>
      <c r="I52" s="12"/>
      <c r="J52" s="12"/>
      <c r="K52" s="12"/>
      <c r="L52" s="12">
        <f t="shared" si="16"/>
        <v>-5.9523494975815288</v>
      </c>
      <c r="M52" s="12"/>
      <c r="N52" s="12"/>
      <c r="O52" s="12"/>
      <c r="P52" s="12">
        <f t="shared" si="17"/>
        <v>-6.8144271377164136</v>
      </c>
      <c r="Q52" s="12"/>
      <c r="R52" s="12"/>
      <c r="S52" s="12"/>
      <c r="T52" s="12">
        <f t="shared" si="18"/>
        <v>61.920683766184801</v>
      </c>
      <c r="U52" s="12"/>
      <c r="V52" s="12"/>
      <c r="W52" s="12"/>
      <c r="X52" s="12">
        <f t="shared" si="19"/>
        <v>112.55038157740013</v>
      </c>
    </row>
    <row r="62" spans="1:24">
      <c r="A62" s="20"/>
      <c r="B62" s="20"/>
      <c r="C62" s="20"/>
      <c r="D62" s="20"/>
      <c r="E62" s="20"/>
      <c r="F62" s="20"/>
      <c r="G62" s="20"/>
    </row>
    <row r="63" spans="1:24">
      <c r="A63" s="20"/>
      <c r="B63" s="20"/>
      <c r="C63" s="20"/>
      <c r="D63" s="20"/>
      <c r="E63" s="20"/>
      <c r="F63" s="20"/>
      <c r="G63" s="20"/>
    </row>
    <row r="64" spans="1:24">
      <c r="A64" s="20"/>
      <c r="B64" s="20"/>
      <c r="C64" s="20"/>
      <c r="D64" s="20"/>
      <c r="E64" s="20"/>
      <c r="F64" s="20"/>
      <c r="G64" s="20"/>
    </row>
    <row r="65" spans="1:7" ht="19.2">
      <c r="A65" s="22"/>
      <c r="B65" s="23" t="s">
        <v>5</v>
      </c>
      <c r="C65" s="22"/>
      <c r="D65" s="20"/>
      <c r="E65" s="22"/>
      <c r="F65" s="23" t="s">
        <v>6</v>
      </c>
      <c r="G65" s="22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4"/>
      <c r="B67" s="14"/>
      <c r="C67" s="14"/>
      <c r="D67" s="14"/>
      <c r="E67" s="14"/>
      <c r="F67" s="14"/>
      <c r="G67" s="20"/>
    </row>
    <row r="68" spans="1:7">
      <c r="A68" s="24"/>
      <c r="B68" s="14"/>
      <c r="C68" s="14"/>
      <c r="D68" s="14"/>
      <c r="E68" s="14"/>
      <c r="F68" s="14"/>
      <c r="G68" s="20"/>
    </row>
    <row r="69" spans="1:7">
      <c r="A69" s="24"/>
      <c r="B69" s="14"/>
      <c r="C69" s="14"/>
      <c r="D69" s="14"/>
      <c r="E69" s="14"/>
      <c r="F69" s="14"/>
      <c r="G69" s="20"/>
    </row>
    <row r="70" spans="1:7">
      <c r="A70" s="24"/>
      <c r="B70" s="14"/>
      <c r="C70" s="14"/>
      <c r="D70" s="14"/>
      <c r="E70" s="14"/>
      <c r="F70" s="14"/>
      <c r="G70" s="20"/>
    </row>
    <row r="71" spans="1:7">
      <c r="A71" s="24"/>
      <c r="B71" s="14"/>
      <c r="C71" s="14"/>
      <c r="D71" s="14"/>
      <c r="E71" s="14"/>
      <c r="F71" s="14"/>
      <c r="G71" s="20"/>
    </row>
    <row r="72" spans="1:7">
      <c r="A72" s="24"/>
      <c r="B72" s="14"/>
      <c r="C72" s="14"/>
      <c r="D72" s="14"/>
      <c r="E72" s="14"/>
      <c r="F72" s="14"/>
      <c r="G72" s="20"/>
    </row>
    <row r="73" spans="1:7">
      <c r="A73" s="24" t="s">
        <v>17</v>
      </c>
      <c r="B73" s="14">
        <f t="shared" ref="B73:B84" si="20">AG13-T41</f>
        <v>0.23052424935878912</v>
      </c>
      <c r="C73" s="14"/>
      <c r="D73" s="14"/>
      <c r="E73" s="14"/>
      <c r="F73" s="14">
        <f t="shared" ref="F73:F84" si="21">X41-AG13</f>
        <v>0.27519095917866543</v>
      </c>
      <c r="G73" s="20"/>
    </row>
    <row r="74" spans="1:7">
      <c r="A74" s="24" t="s">
        <v>18</v>
      </c>
      <c r="B74" s="14">
        <f t="shared" si="20"/>
        <v>0.20367687366771281</v>
      </c>
      <c r="C74" s="14"/>
      <c r="D74" s="14"/>
      <c r="E74" s="14"/>
      <c r="F74" s="14">
        <f t="shared" si="21"/>
        <v>0.24895955801554526</v>
      </c>
      <c r="G74" s="20"/>
    </row>
    <row r="75" spans="1:7">
      <c r="A75" s="24" t="s">
        <v>19</v>
      </c>
      <c r="B75" s="14">
        <f t="shared" si="20"/>
        <v>4.1649082313911512E-2</v>
      </c>
      <c r="C75" s="14"/>
      <c r="D75" s="14"/>
      <c r="E75" s="14"/>
      <c r="F75" s="14">
        <f t="shared" si="21"/>
        <v>4.748995221624347E-2</v>
      </c>
      <c r="G75" s="20"/>
    </row>
    <row r="76" spans="1:7">
      <c r="A76" s="24" t="s">
        <v>20</v>
      </c>
      <c r="B76" s="14">
        <f t="shared" si="20"/>
        <v>1.8239095571930442</v>
      </c>
      <c r="C76" s="14"/>
      <c r="D76" s="14"/>
      <c r="E76" s="14"/>
      <c r="F76" s="14">
        <f t="shared" si="21"/>
        <v>2.0935327332313083</v>
      </c>
      <c r="G76" s="20"/>
    </row>
    <row r="77" spans="1:7">
      <c r="A77" s="24" t="s">
        <v>21</v>
      </c>
      <c r="B77" s="14">
        <f t="shared" si="20"/>
        <v>0.24868014822170448</v>
      </c>
      <c r="C77" s="14"/>
      <c r="D77" s="14"/>
      <c r="E77" s="14"/>
      <c r="F77" s="14">
        <f t="shared" si="21"/>
        <v>0.27788311376018049</v>
      </c>
      <c r="G77" s="20"/>
    </row>
    <row r="78" spans="1:7">
      <c r="A78" s="24" t="s">
        <v>22</v>
      </c>
      <c r="B78" s="14">
        <f t="shared" si="20"/>
        <v>2.0996842756761334</v>
      </c>
      <c r="C78" s="14"/>
      <c r="D78" s="14"/>
      <c r="E78" s="14"/>
      <c r="F78" s="14">
        <f t="shared" si="21"/>
        <v>2.7556617947612434</v>
      </c>
      <c r="G78" s="20"/>
    </row>
    <row r="79" spans="1:7">
      <c r="A79" s="24" t="s">
        <v>23</v>
      </c>
      <c r="B79" s="14">
        <f t="shared" si="20"/>
        <v>1.6861288790612861</v>
      </c>
      <c r="C79" s="14"/>
      <c r="D79" s="14"/>
      <c r="E79" s="14"/>
      <c r="F79" s="14">
        <f t="shared" si="21"/>
        <v>2.1481584826569105</v>
      </c>
      <c r="G79" s="20"/>
    </row>
    <row r="80" spans="1:7">
      <c r="A80" s="24" t="s">
        <v>24</v>
      </c>
      <c r="B80" s="14">
        <f t="shared" si="20"/>
        <v>0.2111551391899873</v>
      </c>
      <c r="C80" s="14"/>
      <c r="D80" s="14"/>
      <c r="E80" s="14"/>
      <c r="F80" s="14">
        <f t="shared" si="21"/>
        <v>0.23814998877025828</v>
      </c>
      <c r="G80" s="20"/>
    </row>
    <row r="81" spans="1:18">
      <c r="A81" s="24" t="s">
        <v>25</v>
      </c>
      <c r="B81" s="14">
        <f t="shared" si="20"/>
        <v>6.798626251276179</v>
      </c>
      <c r="C81" s="14"/>
      <c r="D81" s="14"/>
      <c r="E81" s="14"/>
      <c r="F81" s="14">
        <f t="shared" si="21"/>
        <v>8.8252988817617037</v>
      </c>
      <c r="G81" s="20"/>
    </row>
    <row r="82" spans="1:18">
      <c r="A82" s="24" t="s">
        <v>26</v>
      </c>
      <c r="B82" s="14">
        <f t="shared" si="20"/>
        <v>15.457704224743743</v>
      </c>
      <c r="C82" s="14"/>
      <c r="D82" s="14"/>
      <c r="E82" s="14"/>
      <c r="F82" s="14">
        <f t="shared" si="21"/>
        <v>20.567459047106404</v>
      </c>
      <c r="G82" s="20"/>
    </row>
    <row r="83" spans="1:18">
      <c r="A83" s="24" t="s">
        <v>27</v>
      </c>
      <c r="B83" s="14">
        <f t="shared" si="20"/>
        <v>0.25768485045116951</v>
      </c>
      <c r="C83" s="14"/>
      <c r="D83" s="14"/>
      <c r="E83" s="14"/>
      <c r="F83" s="14">
        <f t="shared" si="21"/>
        <v>0.30232067093771975</v>
      </c>
      <c r="G83" s="20"/>
    </row>
    <row r="84" spans="1:18">
      <c r="A84" s="24" t="s">
        <v>28</v>
      </c>
      <c r="B84" s="14">
        <f t="shared" si="20"/>
        <v>21.561030311915111</v>
      </c>
      <c r="C84" s="14"/>
      <c r="D84" s="14"/>
      <c r="E84" s="14"/>
      <c r="F84" s="14">
        <f t="shared" si="21"/>
        <v>29.068667499300219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549E-682E-4399-BCDA-2EF3769E1CC6}">
  <dimension ref="A2:AH117"/>
  <sheetViews>
    <sheetView zoomScale="40" zoomScaleNormal="40" workbookViewId="0">
      <selection activeCell="AN47" sqref="AN47:AN48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48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41</v>
      </c>
      <c r="N5" s="1"/>
      <c r="P5" s="1"/>
      <c r="Q5" s="6" t="s">
        <v>42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30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17</v>
      </c>
      <c r="D13" s="12">
        <v>31.214233398400001</v>
      </c>
      <c r="E13" s="12">
        <v>31.514305114740001</v>
      </c>
      <c r="F13" s="12">
        <v>31.900390600000001</v>
      </c>
      <c r="G13" s="12"/>
      <c r="H13" s="12"/>
      <c r="I13" s="16">
        <f t="shared" ref="I13:I24" si="0">AVERAGE(D13:F13)</f>
        <v>31.542976371046667</v>
      </c>
      <c r="J13" s="12"/>
      <c r="K13" s="12"/>
      <c r="L13">
        <v>29.575683000000001</v>
      </c>
      <c r="M13">
        <v>29.454361328000001</v>
      </c>
      <c r="N13">
        <v>29.635302539000001</v>
      </c>
      <c r="O13" s="12"/>
      <c r="P13" s="12"/>
      <c r="Q13" s="13">
        <f t="shared" ref="Q13:Q24" si="1">AVERAGE(L13:N13)</f>
        <v>29.555115622333336</v>
      </c>
      <c r="R13" s="12"/>
      <c r="S13" s="12"/>
      <c r="T13" s="12">
        <f t="shared" ref="T13:T24" si="2">L13-I13</f>
        <v>-1.9672933710466651</v>
      </c>
      <c r="U13" s="12">
        <f t="shared" ref="U13:U24" si="3">M13-I13</f>
        <v>-2.0886150430466657</v>
      </c>
      <c r="V13" s="12">
        <f t="shared" ref="V13:V24" si="4">N13-I13</f>
        <v>-1.9076738320466653</v>
      </c>
      <c r="W13" s="12"/>
      <c r="X13" s="12"/>
      <c r="Y13" s="12">
        <f t="shared" ref="Y13:Y24" si="5">AVERAGE(T13:V13)</f>
        <v>-1.987860748713332</v>
      </c>
      <c r="Z13" s="12"/>
      <c r="AA13" s="12"/>
      <c r="AB13" s="12">
        <f t="shared" ref="AB13:AB18" si="6">T13-Y7</f>
        <v>-1.9672933710466651</v>
      </c>
      <c r="AC13" s="12">
        <f t="shared" ref="AC13:AC18" si="7">U13-Y7</f>
        <v>-2.0886150430466657</v>
      </c>
      <c r="AD13" s="12">
        <f t="shared" ref="AD13:AD18" si="8">V13-Y7</f>
        <v>-1.9076738320466653</v>
      </c>
      <c r="AF13" s="9" t="s">
        <v>17</v>
      </c>
      <c r="AG13" s="20">
        <f t="shared" ref="AG13:AG24" si="9">POWER(2,-Y13)</f>
        <v>3.9664840529429441</v>
      </c>
      <c r="AH13" s="20"/>
    </row>
    <row r="14" spans="1:34">
      <c r="A14" s="9" t="s">
        <v>18</v>
      </c>
      <c r="B14" s="2"/>
      <c r="D14" s="12">
        <v>35.620773315420003</v>
      </c>
      <c r="E14" s="12">
        <v>34.325298156738</v>
      </c>
      <c r="F14" s="12">
        <v>34.58647583007</v>
      </c>
      <c r="G14" s="12"/>
      <c r="H14" s="12"/>
      <c r="I14" s="16">
        <f t="shared" si="0"/>
        <v>34.844182434075996</v>
      </c>
      <c r="J14" s="12"/>
      <c r="K14" s="12"/>
      <c r="L14">
        <v>31.640172118999999</v>
      </c>
      <c r="M14">
        <v>30.565305664</v>
      </c>
      <c r="N14">
        <v>31.454573547359999</v>
      </c>
      <c r="O14" s="12"/>
      <c r="P14" s="12"/>
      <c r="Q14" s="13">
        <f t="shared" si="1"/>
        <v>31.220017110120001</v>
      </c>
      <c r="R14" s="12"/>
      <c r="S14" s="12"/>
      <c r="T14" s="12">
        <f t="shared" si="2"/>
        <v>-3.2040103150759975</v>
      </c>
      <c r="U14" s="12">
        <f t="shared" si="3"/>
        <v>-4.2788767700759962</v>
      </c>
      <c r="V14" s="12">
        <f t="shared" si="4"/>
        <v>-3.3896088867159975</v>
      </c>
      <c r="W14" s="12"/>
      <c r="X14" s="12"/>
      <c r="Y14" s="12">
        <f t="shared" si="5"/>
        <v>-3.6241653239559972</v>
      </c>
      <c r="Z14" s="12"/>
      <c r="AA14" s="12"/>
      <c r="AB14" s="12">
        <f t="shared" si="6"/>
        <v>-3.2040103150759975</v>
      </c>
      <c r="AC14" s="12">
        <f t="shared" si="7"/>
        <v>-4.2788767700759962</v>
      </c>
      <c r="AD14" s="12">
        <f t="shared" si="8"/>
        <v>-3.3896088867159975</v>
      </c>
      <c r="AF14" s="9" t="s">
        <v>18</v>
      </c>
      <c r="AG14" s="20">
        <f t="shared" si="9"/>
        <v>12.330550657851729</v>
      </c>
      <c r="AH14" s="20"/>
    </row>
    <row r="15" spans="1:34">
      <c r="A15" s="9" t="s">
        <v>19</v>
      </c>
      <c r="D15" s="12">
        <v>32.446565667000002</v>
      </c>
      <c r="E15" s="12">
        <v>33.568847656199999</v>
      </c>
      <c r="F15" s="12">
        <v>34.879264684652398</v>
      </c>
      <c r="G15" s="12"/>
      <c r="H15" s="12"/>
      <c r="I15" s="16">
        <f t="shared" si="0"/>
        <v>33.631559335950797</v>
      </c>
      <c r="J15" s="12"/>
      <c r="K15" s="12"/>
      <c r="L15">
        <v>30.456458673095</v>
      </c>
      <c r="M15">
        <v>29.8678720904541</v>
      </c>
      <c r="N15">
        <v>30.887821051025</v>
      </c>
      <c r="O15" s="12"/>
      <c r="P15" s="12"/>
      <c r="Q15" s="13">
        <f t="shared" si="1"/>
        <v>30.404050604858032</v>
      </c>
      <c r="R15" s="12"/>
      <c r="S15" s="12"/>
      <c r="T15" s="12">
        <f t="shared" si="2"/>
        <v>-3.1751006628557974</v>
      </c>
      <c r="U15" s="12">
        <f t="shared" si="3"/>
        <v>-3.7636872454966976</v>
      </c>
      <c r="V15" s="12">
        <f t="shared" si="4"/>
        <v>-2.7437382849257972</v>
      </c>
      <c r="W15" s="12"/>
      <c r="X15" s="12"/>
      <c r="Y15" s="12">
        <f t="shared" si="5"/>
        <v>-3.2275087310927639</v>
      </c>
      <c r="Z15" s="12"/>
      <c r="AA15" s="12"/>
      <c r="AB15" s="12">
        <f t="shared" si="6"/>
        <v>-3.1751006628557974</v>
      </c>
      <c r="AC15" s="12">
        <f t="shared" si="7"/>
        <v>-3.7636872454966976</v>
      </c>
      <c r="AD15" s="12">
        <f t="shared" si="8"/>
        <v>-2.7437382849257972</v>
      </c>
      <c r="AF15" s="9" t="s">
        <v>19</v>
      </c>
      <c r="AG15" s="20">
        <f t="shared" si="9"/>
        <v>9.366491413457819</v>
      </c>
      <c r="AH15" s="20"/>
    </row>
    <row r="16" spans="1:34">
      <c r="A16" s="9" t="s">
        <v>20</v>
      </c>
      <c r="D16" s="12">
        <v>35.895828369139998</v>
      </c>
      <c r="E16" s="12">
        <v>35.659834106399998</v>
      </c>
      <c r="F16" s="12">
        <v>36.548524975500001</v>
      </c>
      <c r="G16" s="12"/>
      <c r="H16" s="12"/>
      <c r="I16" s="16">
        <f t="shared" si="0"/>
        <v>36.034729150346671</v>
      </c>
      <c r="J16" s="12"/>
      <c r="K16" s="12"/>
      <c r="L16">
        <v>26.454316162000001</v>
      </c>
      <c r="M16">
        <v>26.757839367675</v>
      </c>
      <c r="N16">
        <v>27.265495600000001</v>
      </c>
      <c r="O16" s="12"/>
      <c r="P16" s="12"/>
      <c r="Q16" s="13">
        <f t="shared" si="1"/>
        <v>26.825883709891666</v>
      </c>
      <c r="R16" s="12"/>
      <c r="S16" s="12"/>
      <c r="T16" s="12">
        <f t="shared" si="2"/>
        <v>-9.5804129883466693</v>
      </c>
      <c r="U16" s="12">
        <f t="shared" si="3"/>
        <v>-9.2768897826716703</v>
      </c>
      <c r="V16" s="12">
        <f>N16-I16</f>
        <v>-8.7692335503466694</v>
      </c>
      <c r="W16" s="12"/>
      <c r="X16" s="12"/>
      <c r="Y16" s="12">
        <f t="shared" si="5"/>
        <v>-9.2088454404550024</v>
      </c>
      <c r="Z16" s="12"/>
      <c r="AA16" s="12"/>
      <c r="AB16" s="12">
        <f t="shared" si="6"/>
        <v>-9.5804129883466693</v>
      </c>
      <c r="AC16" s="12">
        <f t="shared" si="7"/>
        <v>-9.2768897826716703</v>
      </c>
      <c r="AD16" s="12">
        <f t="shared" si="8"/>
        <v>-8.7692335503466694</v>
      </c>
      <c r="AF16" s="9" t="s">
        <v>20</v>
      </c>
      <c r="AG16" s="20">
        <f t="shared" si="9"/>
        <v>591.75059463188381</v>
      </c>
      <c r="AH16" s="20"/>
    </row>
    <row r="17" spans="1:34">
      <c r="A17" s="9" t="s">
        <v>21</v>
      </c>
      <c r="D17" s="12">
        <v>37.215546236572202</v>
      </c>
      <c r="E17" s="12">
        <v>37.254856005800001</v>
      </c>
      <c r="F17" s="12">
        <v>37.584297851000002</v>
      </c>
      <c r="G17" s="12"/>
      <c r="H17" s="12"/>
      <c r="I17" s="16">
        <f t="shared" si="0"/>
        <v>37.351566697790737</v>
      </c>
      <c r="J17" s="12"/>
      <c r="K17" s="12"/>
      <c r="L17">
        <v>30.020969229999999</v>
      </c>
      <c r="M17">
        <v>30.114249999999998</v>
      </c>
      <c r="N17">
        <v>31.3629003</v>
      </c>
      <c r="O17" s="12"/>
      <c r="P17" s="12"/>
      <c r="Q17" s="13">
        <f t="shared" si="1"/>
        <v>30.499373176666666</v>
      </c>
      <c r="R17" s="12"/>
      <c r="S17" s="12"/>
      <c r="T17" s="12">
        <f t="shared" si="2"/>
        <v>-7.3305974677907386</v>
      </c>
      <c r="U17" s="12">
        <f t="shared" si="3"/>
        <v>-7.2373166977907388</v>
      </c>
      <c r="V17" s="12">
        <f t="shared" si="4"/>
        <v>-5.9886663977907375</v>
      </c>
      <c r="W17" s="12"/>
      <c r="X17" s="12"/>
      <c r="Y17" s="12">
        <f t="shared" si="5"/>
        <v>-6.8521935211240717</v>
      </c>
      <c r="Z17" s="12"/>
      <c r="AA17" s="12"/>
      <c r="AB17" s="12">
        <f t="shared" si="6"/>
        <v>-7.3305974677907386</v>
      </c>
      <c r="AC17" s="12">
        <f t="shared" si="7"/>
        <v>-7.2373166977907388</v>
      </c>
      <c r="AD17" s="12">
        <f t="shared" si="8"/>
        <v>-5.9886663977907375</v>
      </c>
      <c r="AF17" s="9" t="s">
        <v>21</v>
      </c>
      <c r="AG17" s="20">
        <f t="shared" si="9"/>
        <v>115.53558986057324</v>
      </c>
      <c r="AH17" s="20"/>
    </row>
    <row r="18" spans="1:34">
      <c r="A18" s="9" t="s">
        <v>22</v>
      </c>
      <c r="D18" s="12">
        <v>34.258734790039</v>
      </c>
      <c r="E18" s="12">
        <v>35.658901586913998</v>
      </c>
      <c r="F18" s="12">
        <v>36.245864819334997</v>
      </c>
      <c r="G18" s="12"/>
      <c r="H18" s="12"/>
      <c r="I18" s="16">
        <f t="shared" si="0"/>
        <v>35.387833732095999</v>
      </c>
      <c r="J18" s="12"/>
      <c r="K18" s="12"/>
      <c r="L18">
        <v>31.254150299999999</v>
      </c>
      <c r="M18">
        <v>30.6665656347</v>
      </c>
      <c r="N18">
        <v>29.355659285888599</v>
      </c>
      <c r="O18" s="12"/>
      <c r="P18" s="12"/>
      <c r="Q18" s="13">
        <f t="shared" si="1"/>
        <v>30.425458406862862</v>
      </c>
      <c r="R18" s="12"/>
      <c r="S18" s="12"/>
      <c r="T18" s="12">
        <f t="shared" si="2"/>
        <v>-4.1336834320959994</v>
      </c>
      <c r="U18" s="12">
        <f t="shared" si="3"/>
        <v>-4.7212680973959991</v>
      </c>
      <c r="V18" s="12">
        <f t="shared" si="4"/>
        <v>-6.0321744462073994</v>
      </c>
      <c r="W18" s="12"/>
      <c r="X18" s="12"/>
      <c r="Y18" s="12">
        <f t="shared" si="5"/>
        <v>-4.9623753252331326</v>
      </c>
      <c r="Z18" s="12"/>
      <c r="AA18" s="12"/>
      <c r="AB18" s="12">
        <f t="shared" si="6"/>
        <v>-4.1336834320959994</v>
      </c>
      <c r="AC18" s="12">
        <f t="shared" si="7"/>
        <v>-4.7212680973959991</v>
      </c>
      <c r="AD18" s="12">
        <f t="shared" si="8"/>
        <v>-6.0321744462073994</v>
      </c>
      <c r="AF18" s="9" t="s">
        <v>22</v>
      </c>
      <c r="AG18" s="20">
        <f t="shared" si="9"/>
        <v>31.17624621434193</v>
      </c>
      <c r="AH18" s="20"/>
    </row>
    <row r="19" spans="1:34" ht="15.6" customHeight="1">
      <c r="A19" s="9" t="s">
        <v>23</v>
      </c>
      <c r="D19" s="12">
        <v>34.258632323999997</v>
      </c>
      <c r="E19" s="12">
        <v>35.658432617000003</v>
      </c>
      <c r="F19" s="12">
        <v>35.325763305659997</v>
      </c>
      <c r="G19" s="12"/>
      <c r="H19" s="12"/>
      <c r="I19" s="16">
        <f t="shared" si="0"/>
        <v>35.080942748886663</v>
      </c>
      <c r="J19" s="12"/>
      <c r="K19" s="12"/>
      <c r="L19">
        <v>29.25557884521</v>
      </c>
      <c r="M19">
        <v>29.255869964599</v>
      </c>
      <c r="N19">
        <v>28.597753906249999</v>
      </c>
      <c r="O19" s="12"/>
      <c r="P19" s="12"/>
      <c r="Q19" s="13">
        <f t="shared" si="1"/>
        <v>29.036400905353002</v>
      </c>
      <c r="R19" s="12"/>
      <c r="S19" s="12"/>
      <c r="T19" s="12">
        <f t="shared" si="2"/>
        <v>-5.8253639036766636</v>
      </c>
      <c r="U19" s="12">
        <f t="shared" si="3"/>
        <v>-5.8250727842876628</v>
      </c>
      <c r="V19" s="12">
        <f t="shared" si="4"/>
        <v>-6.4831888426366646</v>
      </c>
      <c r="W19" s="12"/>
      <c r="X19" s="12"/>
      <c r="Y19" s="12">
        <f t="shared" si="5"/>
        <v>-6.044541843533664</v>
      </c>
      <c r="Z19" s="12"/>
      <c r="AA19" s="12"/>
      <c r="AB19" s="12">
        <f t="shared" ref="AB19:AB24" si="10">T19-Y7</f>
        <v>-5.8253639036766636</v>
      </c>
      <c r="AC19" s="12">
        <f t="shared" ref="AC19:AC24" si="11">U19-Y7</f>
        <v>-5.8250727842876628</v>
      </c>
      <c r="AD19" s="12">
        <f t="shared" ref="AD19:AD24" si="12">V19-Y7</f>
        <v>-6.4831888426366646</v>
      </c>
      <c r="AF19" s="9" t="s">
        <v>23</v>
      </c>
      <c r="AG19" s="20">
        <f t="shared" si="9"/>
        <v>66.006758389311528</v>
      </c>
      <c r="AH19" s="20"/>
    </row>
    <row r="20" spans="1:34">
      <c r="A20" s="9" t="s">
        <v>24</v>
      </c>
      <c r="D20" s="12">
        <v>36.254739135740003</v>
      </c>
      <c r="E20" s="12">
        <v>36.5485935791015</v>
      </c>
      <c r="F20" s="12">
        <v>36.258154785156201</v>
      </c>
      <c r="G20" s="12"/>
      <c r="H20" s="12"/>
      <c r="I20" s="16">
        <f t="shared" si="0"/>
        <v>36.353829166665896</v>
      </c>
      <c r="J20" s="12"/>
      <c r="K20" s="12"/>
      <c r="L20">
        <v>31.7578786612548</v>
      </c>
      <c r="M20">
        <v>32.567654949950999</v>
      </c>
      <c r="N20">
        <v>32.454658358764604</v>
      </c>
      <c r="O20" s="12"/>
      <c r="P20" s="12"/>
      <c r="Q20" s="13">
        <f t="shared" si="1"/>
        <v>32.260063989990137</v>
      </c>
      <c r="R20" s="12"/>
      <c r="S20" s="12"/>
      <c r="T20" s="12">
        <f t="shared" si="2"/>
        <v>-4.5959505054110963</v>
      </c>
      <c r="U20" s="12">
        <f t="shared" si="3"/>
        <v>-3.7861742167148975</v>
      </c>
      <c r="V20" s="12">
        <f t="shared" si="4"/>
        <v>-3.8991708079012923</v>
      </c>
      <c r="W20" s="12"/>
      <c r="X20" s="12"/>
      <c r="Y20" s="12">
        <f t="shared" si="5"/>
        <v>-4.0937651766757623</v>
      </c>
      <c r="Z20" s="12"/>
      <c r="AA20" s="12"/>
      <c r="AB20" s="12">
        <f t="shared" si="10"/>
        <v>-4.5959505054110963</v>
      </c>
      <c r="AC20" s="12">
        <f t="shared" si="11"/>
        <v>-3.7861742167148975</v>
      </c>
      <c r="AD20" s="12">
        <f t="shared" si="12"/>
        <v>-3.8991708079012923</v>
      </c>
      <c r="AF20" s="9" t="s">
        <v>24</v>
      </c>
      <c r="AG20" s="20">
        <f t="shared" si="9"/>
        <v>17.074426027211921</v>
      </c>
      <c r="AH20" s="20"/>
    </row>
    <row r="21" spans="1:34">
      <c r="A21" s="9" t="s">
        <v>25</v>
      </c>
      <c r="D21" s="12">
        <v>34.254868286099999</v>
      </c>
      <c r="E21" s="12">
        <v>33.258727600089998</v>
      </c>
      <c r="F21" s="12">
        <v>33.257746215819999</v>
      </c>
      <c r="G21" s="12"/>
      <c r="H21" s="12"/>
      <c r="I21" s="16">
        <f t="shared" si="0"/>
        <v>33.590447367336658</v>
      </c>
      <c r="J21" s="12"/>
      <c r="K21" s="12"/>
      <c r="L21">
        <v>24.454794464111</v>
      </c>
      <c r="M21">
        <v>24.757774865719998</v>
      </c>
      <c r="N21">
        <v>25.757576110839</v>
      </c>
      <c r="O21" s="12"/>
      <c r="P21" s="12"/>
      <c r="Q21" s="13">
        <f t="shared" si="1"/>
        <v>24.990048480223333</v>
      </c>
      <c r="R21" s="12"/>
      <c r="S21" s="12"/>
      <c r="T21" s="12">
        <f t="shared" si="2"/>
        <v>-9.1356529032256582</v>
      </c>
      <c r="U21" s="12">
        <f t="shared" si="3"/>
        <v>-8.8326725016166598</v>
      </c>
      <c r="V21" s="12">
        <f t="shared" si="4"/>
        <v>-7.8328712564976577</v>
      </c>
      <c r="W21" s="12"/>
      <c r="X21" s="12"/>
      <c r="Y21" s="12">
        <f>AVERAGE(T21:V21)</f>
        <v>-8.6003988871133252</v>
      </c>
      <c r="Z21" s="12"/>
      <c r="AA21" s="12"/>
      <c r="AB21" s="12">
        <f t="shared" si="10"/>
        <v>-9.1356529032256582</v>
      </c>
      <c r="AC21" s="12">
        <f t="shared" si="11"/>
        <v>-8.8326725016166598</v>
      </c>
      <c r="AD21" s="12">
        <f t="shared" si="12"/>
        <v>-7.8328712564976577</v>
      </c>
      <c r="AF21" s="9" t="s">
        <v>25</v>
      </c>
      <c r="AG21" s="20">
        <f t="shared" si="9"/>
        <v>388.13073948191806</v>
      </c>
      <c r="AH21" s="20"/>
    </row>
    <row r="22" spans="1:34">
      <c r="A22" s="9" t="s">
        <v>26</v>
      </c>
      <c r="D22" s="12">
        <v>35.258521000000002</v>
      </c>
      <c r="E22" s="12">
        <v>34.258272949210003</v>
      </c>
      <c r="F22" s="12">
        <v>36.488486954929797</v>
      </c>
      <c r="G22" s="12"/>
      <c r="H22" s="12"/>
      <c r="I22" s="16">
        <f t="shared" si="0"/>
        <v>35.335093634713267</v>
      </c>
      <c r="J22" s="12"/>
      <c r="K22" s="12"/>
      <c r="L22">
        <v>28.757319091700001</v>
      </c>
      <c r="N22">
        <v>29.588787</v>
      </c>
      <c r="O22" s="12"/>
      <c r="P22" s="12"/>
      <c r="Q22" s="13">
        <f t="shared" si="1"/>
        <v>29.173053045850001</v>
      </c>
      <c r="R22" s="12"/>
      <c r="S22" s="12"/>
      <c r="T22" s="12">
        <f t="shared" si="2"/>
        <v>-6.5777745430132661</v>
      </c>
      <c r="U22" s="12"/>
      <c r="V22" s="12">
        <f>N22-I22</f>
        <v>-5.7463066347132674</v>
      </c>
      <c r="W22" s="12"/>
      <c r="X22" s="12"/>
      <c r="Y22" s="12">
        <f t="shared" si="5"/>
        <v>-6.1620405888632668</v>
      </c>
      <c r="Z22" s="12"/>
      <c r="AA22" s="12"/>
      <c r="AB22" s="12">
        <f t="shared" si="10"/>
        <v>-6.5777745430132661</v>
      </c>
      <c r="AC22" s="12">
        <f t="shared" si="11"/>
        <v>0</v>
      </c>
      <c r="AD22" s="12">
        <f t="shared" si="12"/>
        <v>-5.7463066347132674</v>
      </c>
      <c r="AF22" s="9" t="s">
        <v>26</v>
      </c>
      <c r="AG22" s="20">
        <f t="shared" si="9"/>
        <v>71.607589049876239</v>
      </c>
      <c r="AH22" s="20"/>
    </row>
    <row r="23" spans="1:34">
      <c r="A23" s="9" t="s">
        <v>27</v>
      </c>
      <c r="D23" s="12">
        <v>35.685227539000003</v>
      </c>
      <c r="E23" s="12">
        <v>36.322284894866897</v>
      </c>
      <c r="F23" s="12">
        <v>35.9589159849832</v>
      </c>
      <c r="G23" s="12"/>
      <c r="H23" s="12"/>
      <c r="I23" s="16">
        <f t="shared" si="0"/>
        <v>35.988809472950038</v>
      </c>
      <c r="J23" s="12"/>
      <c r="K23" s="12"/>
      <c r="L23">
        <v>29.121459900000001</v>
      </c>
      <c r="M23">
        <v>28.788842773430002</v>
      </c>
      <c r="N23">
        <v>30.898530700679999</v>
      </c>
      <c r="O23" s="12"/>
      <c r="P23" s="12"/>
      <c r="Q23" s="13">
        <f t="shared" si="1"/>
        <v>29.602944458036671</v>
      </c>
      <c r="R23" s="12"/>
      <c r="S23" s="12"/>
      <c r="T23" s="12">
        <f t="shared" si="2"/>
        <v>-6.8673495729500367</v>
      </c>
      <c r="U23" s="12">
        <f t="shared" si="3"/>
        <v>-7.1999666995200364</v>
      </c>
      <c r="V23" s="12">
        <f t="shared" si="4"/>
        <v>-5.0902787722700396</v>
      </c>
      <c r="W23" s="12"/>
      <c r="X23" s="12"/>
      <c r="Y23" s="12">
        <f t="shared" si="5"/>
        <v>-6.3858650149133709</v>
      </c>
      <c r="Z23" s="12"/>
      <c r="AA23" s="12"/>
      <c r="AB23" s="12">
        <f t="shared" si="10"/>
        <v>-6.8673495729500367</v>
      </c>
      <c r="AC23" s="12">
        <f t="shared" si="11"/>
        <v>-7.1999666995200364</v>
      </c>
      <c r="AD23" s="12">
        <f t="shared" si="12"/>
        <v>-5.0902787722700396</v>
      </c>
      <c r="AF23" s="9" t="s">
        <v>27</v>
      </c>
      <c r="AG23" s="20">
        <f t="shared" si="9"/>
        <v>83.625151534926218</v>
      </c>
      <c r="AH23" s="20"/>
    </row>
    <row r="24" spans="1:34">
      <c r="A24" s="9" t="s">
        <v>28</v>
      </c>
      <c r="D24" s="12">
        <v>34.2882284845548</v>
      </c>
      <c r="E24" s="12">
        <v>35.818152153701703</v>
      </c>
      <c r="F24" s="12">
        <v>34.628984918928403</v>
      </c>
      <c r="G24" s="12"/>
      <c r="H24" s="12"/>
      <c r="I24" s="16">
        <f t="shared" si="0"/>
        <v>34.911788519061638</v>
      </c>
      <c r="J24" s="12"/>
      <c r="K24" s="12"/>
      <c r="L24">
        <v>27.454960144040001</v>
      </c>
      <c r="M24">
        <v>29.444845249450601</v>
      </c>
      <c r="N24">
        <v>28.684962133619599</v>
      </c>
      <c r="O24" s="12"/>
      <c r="P24" s="12"/>
      <c r="Q24" s="13">
        <f t="shared" si="1"/>
        <v>28.528255842370069</v>
      </c>
      <c r="R24" s="12"/>
      <c r="S24" s="12"/>
      <c r="T24" s="12">
        <f t="shared" si="2"/>
        <v>-7.4568283750216366</v>
      </c>
      <c r="U24" s="12">
        <f t="shared" si="3"/>
        <v>-5.4669432696110363</v>
      </c>
      <c r="V24" s="12">
        <f t="shared" si="4"/>
        <v>-6.2268263854420383</v>
      </c>
      <c r="W24" s="12"/>
      <c r="X24" s="12"/>
      <c r="Y24" s="12">
        <f t="shared" si="5"/>
        <v>-6.3835326766915701</v>
      </c>
      <c r="Z24" s="12"/>
      <c r="AA24" s="12"/>
      <c r="AB24" s="12">
        <f t="shared" si="10"/>
        <v>-7.4568283750216366</v>
      </c>
      <c r="AC24" s="12">
        <f t="shared" si="11"/>
        <v>-5.4669432696110363</v>
      </c>
      <c r="AD24" s="12">
        <f t="shared" si="12"/>
        <v>-6.2268263854420383</v>
      </c>
      <c r="AF24" s="9" t="s">
        <v>28</v>
      </c>
      <c r="AG24" s="20">
        <f t="shared" si="9"/>
        <v>83.490067848604667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31</v>
      </c>
      <c r="M33" s="1"/>
      <c r="O33" s="1"/>
      <c r="P33" s="6" t="s">
        <v>32</v>
      </c>
      <c r="Q33" s="1"/>
      <c r="S33" s="1"/>
      <c r="T33" s="8" t="s">
        <v>33</v>
      </c>
      <c r="U33" s="1"/>
      <c r="W33" s="1"/>
      <c r="X33" s="8" t="s">
        <v>34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17</v>
      </c>
      <c r="B41" s="12">
        <f t="shared" ref="B41:B52" si="13">AVERAGE(AB13:AD13)</f>
        <v>-1.987860748713332</v>
      </c>
      <c r="C41" s="12"/>
      <c r="D41" s="12"/>
      <c r="E41" s="14">
        <f t="shared" ref="E41:E52" si="14">POWER(2,-B41)</f>
        <v>3.9664840529429441</v>
      </c>
      <c r="F41" s="12"/>
      <c r="G41" s="12"/>
      <c r="H41" s="12">
        <f t="shared" ref="H41:H52" si="15">STDEV(T13:V13)/SQRT(6)</f>
        <v>3.7643488209780161E-2</v>
      </c>
      <c r="I41" s="12"/>
      <c r="J41" s="12"/>
      <c r="K41" s="12"/>
      <c r="L41" s="12">
        <f t="shared" ref="L41:L52" si="16">Y13+H41</f>
        <v>-1.9502172605035517</v>
      </c>
      <c r="M41" s="15"/>
      <c r="N41" s="12"/>
      <c r="O41" s="12"/>
      <c r="P41" s="12">
        <f t="shared" ref="P41:P52" si="17">Y13-H41</f>
        <v>-2.025504236923112</v>
      </c>
      <c r="Q41" s="12"/>
      <c r="R41" s="12"/>
      <c r="S41" s="12"/>
      <c r="T41" s="12">
        <f t="shared" ref="T41:T52" si="18">POWER(2,-L41)</f>
        <v>3.8643272144647582</v>
      </c>
      <c r="U41" s="12"/>
      <c r="V41" s="12"/>
      <c r="W41" s="12"/>
      <c r="X41" s="12">
        <f t="shared" ref="X41:X52" si="19">POWER(2,-P41)</f>
        <v>4.0713414959684853</v>
      </c>
    </row>
    <row r="42" spans="1:25">
      <c r="A42" s="9" t="s">
        <v>18</v>
      </c>
      <c r="B42" s="12">
        <f t="shared" si="13"/>
        <v>-3.6241653239559972</v>
      </c>
      <c r="C42" s="12"/>
      <c r="D42" s="12"/>
      <c r="E42" s="14">
        <f t="shared" si="14"/>
        <v>12.330550657851729</v>
      </c>
      <c r="F42" s="12"/>
      <c r="G42" s="12"/>
      <c r="H42" s="12">
        <f t="shared" si="15"/>
        <v>0.23455525848902176</v>
      </c>
      <c r="I42" s="12"/>
      <c r="J42" s="12"/>
      <c r="K42" s="12"/>
      <c r="L42" s="12">
        <f t="shared" si="16"/>
        <v>-3.3896100654669756</v>
      </c>
      <c r="M42" s="15"/>
      <c r="N42" s="12"/>
      <c r="O42" s="12"/>
      <c r="P42" s="12">
        <f t="shared" si="17"/>
        <v>-3.8587205824450188</v>
      </c>
      <c r="Q42" s="12"/>
      <c r="R42" s="12"/>
      <c r="S42" s="12"/>
      <c r="T42" s="12">
        <f t="shared" si="18"/>
        <v>10.480314207509544</v>
      </c>
      <c r="U42" s="12"/>
      <c r="V42" s="12"/>
      <c r="W42" s="12"/>
      <c r="X42" s="12">
        <f t="shared" si="19"/>
        <v>14.507435227171296</v>
      </c>
    </row>
    <row r="43" spans="1:25">
      <c r="A43" s="9" t="s">
        <v>19</v>
      </c>
      <c r="B43" s="12">
        <f t="shared" si="13"/>
        <v>-3.2275087310927639</v>
      </c>
      <c r="C43" s="12"/>
      <c r="D43" s="12"/>
      <c r="E43" s="14">
        <f t="shared" si="14"/>
        <v>9.366491413457819</v>
      </c>
      <c r="F43" s="12"/>
      <c r="G43" s="12"/>
      <c r="H43" s="12">
        <f t="shared" si="15"/>
        <v>0.20901910788038122</v>
      </c>
      <c r="I43" s="12"/>
      <c r="J43" s="12"/>
      <c r="K43" s="12"/>
      <c r="L43" s="12">
        <f t="shared" si="16"/>
        <v>-3.0184896232123828</v>
      </c>
      <c r="M43" s="15"/>
      <c r="N43" s="12"/>
      <c r="O43" s="12"/>
      <c r="P43" s="12">
        <f t="shared" si="17"/>
        <v>-3.4365278389731451</v>
      </c>
      <c r="Q43" s="12"/>
      <c r="R43" s="12"/>
      <c r="S43" s="12"/>
      <c r="T43" s="12">
        <f t="shared" si="18"/>
        <v>8.1031880598517425</v>
      </c>
      <c r="U43" s="12"/>
      <c r="V43" s="12"/>
      <c r="W43" s="12"/>
      <c r="X43" s="12">
        <f t="shared" si="19"/>
        <v>10.826746306562235</v>
      </c>
    </row>
    <row r="44" spans="1:25">
      <c r="A44" s="9" t="s">
        <v>20</v>
      </c>
      <c r="B44" s="12">
        <f t="shared" si="13"/>
        <v>-9.2088454404550024</v>
      </c>
      <c r="C44" s="12"/>
      <c r="D44" s="12"/>
      <c r="E44" s="14">
        <f t="shared" si="14"/>
        <v>591.75059463188381</v>
      </c>
      <c r="F44" s="12"/>
      <c r="G44" s="12"/>
      <c r="H44" s="12">
        <f t="shared" si="15"/>
        <v>0.16731982575259532</v>
      </c>
      <c r="I44" s="12"/>
      <c r="J44" s="12"/>
      <c r="K44" s="12"/>
      <c r="L44" s="12">
        <f t="shared" si="16"/>
        <v>-9.0415256147024063</v>
      </c>
      <c r="M44" s="15"/>
      <c r="N44" s="12"/>
      <c r="O44" s="12"/>
      <c r="P44" s="12">
        <f t="shared" si="17"/>
        <v>-9.3761652662075985</v>
      </c>
      <c r="Q44" s="12"/>
      <c r="R44" s="12"/>
      <c r="S44" s="12"/>
      <c r="T44" s="12">
        <f t="shared" si="18"/>
        <v>526.95122274228686</v>
      </c>
      <c r="U44" s="12"/>
      <c r="V44" s="12"/>
      <c r="W44" s="12"/>
      <c r="X44" s="12">
        <f t="shared" si="19"/>
        <v>664.51836742097009</v>
      </c>
    </row>
    <row r="45" spans="1:25">
      <c r="A45" s="9" t="s">
        <v>21</v>
      </c>
      <c r="B45" s="12">
        <f t="shared" si="13"/>
        <v>-6.8521935211240717</v>
      </c>
      <c r="C45" s="12"/>
      <c r="D45" s="12"/>
      <c r="E45" s="14">
        <f t="shared" si="14"/>
        <v>115.53558986057324</v>
      </c>
      <c r="F45" s="12"/>
      <c r="G45" s="12"/>
      <c r="H45" s="12">
        <f t="shared" si="15"/>
        <v>0.30589612753956358</v>
      </c>
      <c r="I45" s="12"/>
      <c r="J45" s="12"/>
      <c r="K45" s="12"/>
      <c r="L45" s="12">
        <f t="shared" si="16"/>
        <v>-6.5462973935845081</v>
      </c>
      <c r="M45" s="15"/>
      <c r="N45" s="12"/>
      <c r="O45" s="12"/>
      <c r="P45" s="12">
        <f t="shared" si="17"/>
        <v>-7.1580896486636352</v>
      </c>
      <c r="Q45" s="12"/>
      <c r="R45" s="12"/>
      <c r="S45" s="12"/>
      <c r="T45" s="12">
        <f t="shared" si="18"/>
        <v>93.461312579937868</v>
      </c>
      <c r="U45" s="12"/>
      <c r="V45" s="12"/>
      <c r="W45" s="12"/>
      <c r="X45" s="12">
        <f t="shared" si="19"/>
        <v>142.82350799442901</v>
      </c>
    </row>
    <row r="46" spans="1:25">
      <c r="A46" s="9" t="s">
        <v>22</v>
      </c>
      <c r="B46" s="12">
        <f t="shared" si="13"/>
        <v>-4.9623753252331326</v>
      </c>
      <c r="C46" s="12"/>
      <c r="D46" s="12"/>
      <c r="E46" s="14">
        <f t="shared" si="14"/>
        <v>31.17624621434193</v>
      </c>
      <c r="F46" s="12"/>
      <c r="G46" s="12"/>
      <c r="H46" s="12">
        <f t="shared" si="15"/>
        <v>0.39679267343536712</v>
      </c>
      <c r="I46" s="12"/>
      <c r="J46" s="12"/>
      <c r="K46" s="12"/>
      <c r="L46" s="12">
        <f t="shared" si="16"/>
        <v>-4.5655826517977651</v>
      </c>
      <c r="M46" s="12"/>
      <c r="N46" s="12"/>
      <c r="O46" s="12"/>
      <c r="P46" s="12">
        <f t="shared" si="17"/>
        <v>-5.3591679986685001</v>
      </c>
      <c r="Q46" s="12"/>
      <c r="R46" s="12"/>
      <c r="S46" s="12"/>
      <c r="T46" s="12">
        <f t="shared" si="18"/>
        <v>23.679761607327944</v>
      </c>
      <c r="U46" s="12"/>
      <c r="V46" s="12"/>
      <c r="W46" s="12"/>
      <c r="X46" s="12">
        <f>POWER(2,-P46)</f>
        <v>41.045950720909588</v>
      </c>
    </row>
    <row r="47" spans="1:25">
      <c r="A47" s="9" t="s">
        <v>23</v>
      </c>
      <c r="B47" s="12">
        <f t="shared" si="13"/>
        <v>-6.044541843533664</v>
      </c>
      <c r="C47" s="12"/>
      <c r="D47" s="12"/>
      <c r="E47" s="14">
        <f t="shared" si="14"/>
        <v>66.006758389311528</v>
      </c>
      <c r="F47" s="12"/>
      <c r="G47" s="12"/>
      <c r="H47" s="12">
        <f t="shared" si="15"/>
        <v>0.15508514519137315</v>
      </c>
      <c r="I47" s="12"/>
      <c r="J47" s="12"/>
      <c r="K47" s="12"/>
      <c r="L47" s="12">
        <f t="shared" si="16"/>
        <v>-5.8894566983422907</v>
      </c>
      <c r="M47" s="12"/>
      <c r="N47" s="12"/>
      <c r="O47" s="12"/>
      <c r="P47" s="12">
        <f t="shared" si="17"/>
        <v>-6.1996269887250373</v>
      </c>
      <c r="Q47" s="12"/>
      <c r="R47" s="12"/>
      <c r="S47" s="12"/>
      <c r="T47" s="12">
        <f t="shared" si="18"/>
        <v>59.279307880282531</v>
      </c>
      <c r="U47" s="12"/>
      <c r="V47" s="12"/>
      <c r="W47" s="12"/>
      <c r="X47" s="12">
        <f t="shared" si="19"/>
        <v>73.497689309461933</v>
      </c>
    </row>
    <row r="48" spans="1:25">
      <c r="A48" s="9" t="s">
        <v>24</v>
      </c>
      <c r="B48" s="12">
        <f t="shared" si="13"/>
        <v>-4.0937651766757623</v>
      </c>
      <c r="C48" s="12"/>
      <c r="D48" s="12"/>
      <c r="E48" s="14">
        <f t="shared" si="14"/>
        <v>17.074426027211921</v>
      </c>
      <c r="F48" s="12"/>
      <c r="G48" s="12"/>
      <c r="H48" s="12">
        <f t="shared" si="15"/>
        <v>0.1790412595384549</v>
      </c>
      <c r="I48" s="12"/>
      <c r="J48" s="12"/>
      <c r="K48" s="12"/>
      <c r="L48" s="12">
        <f t="shared" si="16"/>
        <v>-3.9147239171373074</v>
      </c>
      <c r="M48" s="12"/>
      <c r="N48" s="12"/>
      <c r="O48" s="12"/>
      <c r="P48" s="12">
        <f t="shared" si="17"/>
        <v>-4.2728064362142169</v>
      </c>
      <c r="Q48" s="12"/>
      <c r="R48" s="12"/>
      <c r="S48" s="12"/>
      <c r="T48" s="12">
        <f t="shared" si="18"/>
        <v>15.081666179518628</v>
      </c>
      <c r="U48" s="12"/>
      <c r="V48" s="12"/>
      <c r="W48" s="12"/>
      <c r="X48" s="12">
        <f t="shared" si="19"/>
        <v>19.330491783105959</v>
      </c>
    </row>
    <row r="49" spans="1:24">
      <c r="A49" s="9" t="s">
        <v>25</v>
      </c>
      <c r="B49" s="12">
        <f t="shared" si="13"/>
        <v>-8.6003988871133252</v>
      </c>
      <c r="C49" s="12"/>
      <c r="D49" s="12"/>
      <c r="E49" s="14">
        <f t="shared" si="14"/>
        <v>388.13073948191806</v>
      </c>
      <c r="F49" s="12"/>
      <c r="G49" s="12"/>
      <c r="H49" s="12">
        <f t="shared" si="15"/>
        <v>0.27832034263855709</v>
      </c>
      <c r="I49" s="12"/>
      <c r="J49" s="12"/>
      <c r="K49" s="12"/>
      <c r="L49" s="12">
        <f t="shared" si="16"/>
        <v>-8.3220785444747687</v>
      </c>
      <c r="M49" s="12"/>
      <c r="N49" s="12"/>
      <c r="O49" s="12"/>
      <c r="P49" s="12">
        <f t="shared" si="17"/>
        <v>-8.8787192297518818</v>
      </c>
      <c r="Q49" s="12"/>
      <c r="R49" s="12"/>
      <c r="S49" s="12"/>
      <c r="T49" s="12">
        <f t="shared" si="18"/>
        <v>320.03337252641978</v>
      </c>
      <c r="U49" s="12"/>
      <c r="V49" s="12"/>
      <c r="W49" s="12"/>
      <c r="X49" s="12">
        <f t="shared" si="19"/>
        <v>470.71800588029072</v>
      </c>
    </row>
    <row r="50" spans="1:24">
      <c r="A50" s="9" t="s">
        <v>26</v>
      </c>
      <c r="B50" s="12">
        <f>AVERAGE(AB22:AD22)</f>
        <v>-4.1080270592421781</v>
      </c>
      <c r="C50" s="12"/>
      <c r="D50" s="12"/>
      <c r="E50" s="14">
        <f t="shared" si="14"/>
        <v>17.244053747783049</v>
      </c>
      <c r="F50" s="12"/>
      <c r="G50" s="12"/>
      <c r="H50" s="12">
        <f t="shared" si="15"/>
        <v>0.2400241103397697</v>
      </c>
      <c r="I50" s="12"/>
      <c r="J50" s="12"/>
      <c r="K50" s="12"/>
      <c r="L50" s="12">
        <f t="shared" si="16"/>
        <v>-5.9220164785234974</v>
      </c>
      <c r="M50" s="12"/>
      <c r="N50" s="12"/>
      <c r="O50" s="12"/>
      <c r="P50" s="12">
        <f t="shared" si="17"/>
        <v>-6.4020646992030361</v>
      </c>
      <c r="Q50" s="12"/>
      <c r="R50" s="12"/>
      <c r="S50" s="12"/>
      <c r="T50" s="12">
        <f t="shared" si="18"/>
        <v>60.632377059961541</v>
      </c>
      <c r="U50" s="12"/>
      <c r="V50" s="12"/>
      <c r="W50" s="12"/>
      <c r="X50" s="12">
        <f t="shared" si="19"/>
        <v>84.569450484599031</v>
      </c>
    </row>
    <row r="51" spans="1:24">
      <c r="A51" s="9" t="s">
        <v>27</v>
      </c>
      <c r="B51" s="12">
        <f t="shared" si="13"/>
        <v>-6.3858650149133709</v>
      </c>
      <c r="C51" s="12"/>
      <c r="D51" s="12"/>
      <c r="E51" s="14">
        <f t="shared" si="14"/>
        <v>83.625151534926218</v>
      </c>
      <c r="F51" s="12"/>
      <c r="G51" s="12"/>
      <c r="H51" s="12">
        <f t="shared" si="15"/>
        <v>0.46306340860205369</v>
      </c>
      <c r="I51" s="12"/>
      <c r="J51" s="12"/>
      <c r="K51" s="12"/>
      <c r="L51" s="12">
        <f t="shared" si="16"/>
        <v>-5.9228016063113174</v>
      </c>
      <c r="M51" s="12"/>
      <c r="N51" s="12"/>
      <c r="O51" s="12"/>
      <c r="P51" s="12">
        <f t="shared" si="17"/>
        <v>-6.8489284235154244</v>
      </c>
      <c r="Q51" s="12"/>
      <c r="R51" s="12"/>
      <c r="S51" s="12"/>
      <c r="T51" s="12">
        <f t="shared" si="18"/>
        <v>60.665382732249725</v>
      </c>
      <c r="U51" s="12"/>
      <c r="V51" s="12"/>
      <c r="W51" s="12"/>
      <c r="X51" s="12">
        <f t="shared" si="19"/>
        <v>115.27440616511264</v>
      </c>
    </row>
    <row r="52" spans="1:24">
      <c r="A52" s="9" t="s">
        <v>28</v>
      </c>
      <c r="B52" s="12">
        <f t="shared" si="13"/>
        <v>-6.3835326766915701</v>
      </c>
      <c r="C52" s="12"/>
      <c r="D52" s="12"/>
      <c r="E52" s="14">
        <f t="shared" si="14"/>
        <v>83.490067848604667</v>
      </c>
      <c r="F52" s="12"/>
      <c r="G52" s="12"/>
      <c r="H52" s="12">
        <f t="shared" si="15"/>
        <v>0.4099447786941588</v>
      </c>
      <c r="I52" s="12"/>
      <c r="J52" s="12"/>
      <c r="K52" s="12"/>
      <c r="L52" s="12">
        <f t="shared" si="16"/>
        <v>-5.9735878979974117</v>
      </c>
      <c r="M52" s="12"/>
      <c r="N52" s="12"/>
      <c r="O52" s="12"/>
      <c r="P52" s="12">
        <f t="shared" si="17"/>
        <v>-6.7934774553857284</v>
      </c>
      <c r="Q52" s="12"/>
      <c r="R52" s="12"/>
      <c r="S52" s="12"/>
      <c r="T52" s="12">
        <f t="shared" si="18"/>
        <v>62.838981744899336</v>
      </c>
      <c r="U52" s="12"/>
      <c r="V52" s="12"/>
      <c r="W52" s="12"/>
      <c r="X52" s="12">
        <f t="shared" si="19"/>
        <v>110.9278227591652</v>
      </c>
    </row>
    <row r="62" spans="1:24">
      <c r="A62" s="20"/>
      <c r="B62" s="20"/>
      <c r="C62" s="20"/>
      <c r="D62" s="20"/>
      <c r="E62" s="20"/>
      <c r="F62" s="20"/>
      <c r="G62" s="20"/>
    </row>
    <row r="63" spans="1:24">
      <c r="A63" s="20"/>
      <c r="B63" s="20"/>
      <c r="C63" s="20"/>
      <c r="D63" s="20"/>
      <c r="E63" s="20"/>
      <c r="F63" s="20"/>
      <c r="G63" s="20"/>
    </row>
    <row r="64" spans="1:24">
      <c r="A64" s="20"/>
      <c r="B64" s="20"/>
      <c r="C64" s="20"/>
      <c r="D64" s="20"/>
      <c r="E64" s="20"/>
      <c r="F64" s="20"/>
      <c r="G64" s="20"/>
    </row>
    <row r="65" spans="1:7" ht="19.2">
      <c r="A65" s="22"/>
      <c r="B65" s="23" t="s">
        <v>5</v>
      </c>
      <c r="C65" s="22"/>
      <c r="D65" s="20"/>
      <c r="E65" s="22"/>
      <c r="F65" s="23" t="s">
        <v>6</v>
      </c>
      <c r="G65" s="22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4"/>
      <c r="B67" s="14"/>
      <c r="C67" s="14"/>
      <c r="D67" s="14"/>
      <c r="E67" s="14"/>
      <c r="F67" s="14"/>
      <c r="G67" s="20"/>
    </row>
    <row r="68" spans="1:7">
      <c r="A68" s="24"/>
      <c r="B68" s="14"/>
      <c r="C68" s="14"/>
      <c r="D68" s="14"/>
      <c r="E68" s="14"/>
      <c r="F68" s="14"/>
      <c r="G68" s="20"/>
    </row>
    <row r="69" spans="1:7">
      <c r="A69" s="24"/>
      <c r="B69" s="14"/>
      <c r="C69" s="14"/>
      <c r="D69" s="14"/>
      <c r="E69" s="14"/>
      <c r="F69" s="14"/>
      <c r="G69" s="20"/>
    </row>
    <row r="70" spans="1:7">
      <c r="A70" s="24"/>
      <c r="B70" s="14"/>
      <c r="C70" s="14"/>
      <c r="D70" s="14"/>
      <c r="E70" s="14"/>
      <c r="F70" s="14"/>
      <c r="G70" s="20"/>
    </row>
    <row r="71" spans="1:7">
      <c r="A71" s="24"/>
      <c r="B71" s="14"/>
      <c r="C71" s="14"/>
      <c r="D71" s="14"/>
      <c r="E71" s="14"/>
      <c r="F71" s="14"/>
      <c r="G71" s="20"/>
    </row>
    <row r="72" spans="1:7">
      <c r="A72" s="24"/>
      <c r="B72" s="14"/>
      <c r="C72" s="14"/>
      <c r="D72" s="14"/>
      <c r="E72" s="14"/>
      <c r="F72" s="14"/>
      <c r="G72" s="20"/>
    </row>
    <row r="73" spans="1:7">
      <c r="A73" s="24" t="s">
        <v>17</v>
      </c>
      <c r="B73" s="14">
        <f t="shared" ref="B73:B84" si="20">AG13-T41</f>
        <v>0.10215683847818591</v>
      </c>
      <c r="C73" s="14"/>
      <c r="D73" s="14"/>
      <c r="E73" s="14"/>
      <c r="F73" s="14">
        <f t="shared" ref="F73:F84" si="21">X41-AG13</f>
        <v>0.10485744302554112</v>
      </c>
      <c r="G73" s="20"/>
    </row>
    <row r="74" spans="1:7">
      <c r="A74" s="24" t="s">
        <v>18</v>
      </c>
      <c r="B74" s="14">
        <f t="shared" si="20"/>
        <v>1.8502364503421855</v>
      </c>
      <c r="C74" s="14"/>
      <c r="D74" s="14"/>
      <c r="E74" s="14"/>
      <c r="F74" s="14">
        <f t="shared" si="21"/>
        <v>2.1768845693195669</v>
      </c>
      <c r="G74" s="20"/>
    </row>
    <row r="75" spans="1:7">
      <c r="A75" s="24" t="s">
        <v>19</v>
      </c>
      <c r="B75" s="14">
        <f t="shared" si="20"/>
        <v>1.2633033536060765</v>
      </c>
      <c r="C75" s="14"/>
      <c r="D75" s="14"/>
      <c r="E75" s="14"/>
      <c r="F75" s="14">
        <f t="shared" si="21"/>
        <v>1.4602548931044161</v>
      </c>
      <c r="G75" s="20"/>
    </row>
    <row r="76" spans="1:7">
      <c r="A76" s="24" t="s">
        <v>20</v>
      </c>
      <c r="B76" s="14">
        <f t="shared" si="20"/>
        <v>64.799371889596955</v>
      </c>
      <c r="C76" s="14"/>
      <c r="D76" s="14"/>
      <c r="E76" s="14"/>
      <c r="F76" s="14">
        <f t="shared" si="21"/>
        <v>72.76777278908628</v>
      </c>
      <c r="G76" s="20"/>
    </row>
    <row r="77" spans="1:7">
      <c r="A77" s="24" t="s">
        <v>21</v>
      </c>
      <c r="B77" s="14">
        <f t="shared" si="20"/>
        <v>22.074277280635371</v>
      </c>
      <c r="C77" s="14"/>
      <c r="D77" s="14"/>
      <c r="E77" s="14"/>
      <c r="F77" s="14">
        <f t="shared" si="21"/>
        <v>27.287918133855769</v>
      </c>
      <c r="G77" s="20"/>
    </row>
    <row r="78" spans="1:7">
      <c r="A78" s="24" t="s">
        <v>22</v>
      </c>
      <c r="B78" s="14">
        <f t="shared" si="20"/>
        <v>7.4964846070139863</v>
      </c>
      <c r="C78" s="14"/>
      <c r="D78" s="14"/>
      <c r="E78" s="14"/>
      <c r="F78" s="14">
        <f t="shared" si="21"/>
        <v>9.8697045065676576</v>
      </c>
      <c r="G78" s="20"/>
    </row>
    <row r="79" spans="1:7">
      <c r="A79" s="24" t="s">
        <v>23</v>
      </c>
      <c r="B79" s="14">
        <f t="shared" si="20"/>
        <v>6.7274505090289978</v>
      </c>
      <c r="C79" s="14"/>
      <c r="D79" s="14"/>
      <c r="E79" s="14"/>
      <c r="F79" s="14">
        <f t="shared" si="21"/>
        <v>7.4909309201504044</v>
      </c>
      <c r="G79" s="20"/>
    </row>
    <row r="80" spans="1:7">
      <c r="A80" s="24" t="s">
        <v>24</v>
      </c>
      <c r="B80" s="14">
        <f t="shared" si="20"/>
        <v>1.9927598476932928</v>
      </c>
      <c r="C80" s="14"/>
      <c r="D80" s="14"/>
      <c r="E80" s="14"/>
      <c r="F80" s="14">
        <f t="shared" si="21"/>
        <v>2.2560657558940385</v>
      </c>
      <c r="G80" s="20"/>
    </row>
    <row r="81" spans="1:18">
      <c r="A81" s="24" t="s">
        <v>25</v>
      </c>
      <c r="B81" s="14">
        <f t="shared" si="20"/>
        <v>68.097366955498273</v>
      </c>
      <c r="C81" s="14"/>
      <c r="D81" s="14"/>
      <c r="E81" s="14"/>
      <c r="F81" s="14">
        <f t="shared" si="21"/>
        <v>82.587266398372662</v>
      </c>
      <c r="G81" s="20"/>
    </row>
    <row r="82" spans="1:18">
      <c r="A82" s="24" t="s">
        <v>26</v>
      </c>
      <c r="B82" s="14">
        <f t="shared" si="20"/>
        <v>10.975211989914698</v>
      </c>
      <c r="C82" s="14"/>
      <c r="D82" s="14"/>
      <c r="E82" s="14"/>
      <c r="F82" s="14">
        <f t="shared" si="21"/>
        <v>12.961861434722792</v>
      </c>
      <c r="G82" s="20"/>
    </row>
    <row r="83" spans="1:18">
      <c r="A83" s="24" t="s">
        <v>27</v>
      </c>
      <c r="B83" s="14">
        <f t="shared" si="20"/>
        <v>22.959768802676493</v>
      </c>
      <c r="C83" s="14"/>
      <c r="D83" s="14"/>
      <c r="E83" s="14"/>
      <c r="F83" s="14">
        <f t="shared" si="21"/>
        <v>31.649254630186419</v>
      </c>
      <c r="G83" s="20"/>
    </row>
    <row r="84" spans="1:18">
      <c r="A84" s="24" t="s">
        <v>28</v>
      </c>
      <c r="B84" s="14">
        <f t="shared" si="20"/>
        <v>20.651086103705332</v>
      </c>
      <c r="C84" s="14"/>
      <c r="D84" s="14"/>
      <c r="E84" s="14"/>
      <c r="F84" s="14">
        <f t="shared" si="21"/>
        <v>27.437754910560528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ED67F-1181-4283-BA22-A3E009347BDD}">
  <dimension ref="A2:AH117"/>
  <sheetViews>
    <sheetView zoomScale="40" zoomScaleNormal="40" workbookViewId="0">
      <selection activeCell="AP57" sqref="AP57:AP58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48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43</v>
      </c>
      <c r="N5" s="1"/>
      <c r="P5" s="1"/>
      <c r="Q5" s="6" t="s">
        <v>44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30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L7" s="12"/>
      <c r="M7" s="12"/>
      <c r="N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L8" s="12"/>
      <c r="M8" s="12"/>
      <c r="N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L9" s="12"/>
      <c r="M9" s="12"/>
      <c r="N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L10" s="12"/>
      <c r="M10" s="12"/>
      <c r="N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L11" s="12"/>
      <c r="M11" s="12"/>
      <c r="N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L12" s="12"/>
      <c r="M12" s="12"/>
      <c r="N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17</v>
      </c>
      <c r="D13" s="12">
        <v>31.214233398400001</v>
      </c>
      <c r="E13" s="12">
        <v>31.514305114740001</v>
      </c>
      <c r="F13" s="12">
        <v>31.900390600000001</v>
      </c>
      <c r="G13" s="12"/>
      <c r="H13" s="12"/>
      <c r="I13" s="16">
        <f t="shared" ref="I13:I24" si="0">AVERAGE(D13:F13)</f>
        <v>31.542976371046667</v>
      </c>
      <c r="J13" s="12"/>
      <c r="K13" s="12"/>
      <c r="L13" s="12">
        <v>27.99664306</v>
      </c>
      <c r="M13" s="12">
        <v>28.454879760699999</v>
      </c>
      <c r="N13" s="12">
        <v>29.617263793900001</v>
      </c>
      <c r="O13" s="12"/>
      <c r="P13" s="12"/>
      <c r="Q13" s="13">
        <f t="shared" ref="Q13:Q24" si="1">AVERAGE(L13:N13)</f>
        <v>28.689595538199999</v>
      </c>
      <c r="R13" s="12"/>
      <c r="S13" s="12"/>
      <c r="T13" s="12">
        <f t="shared" ref="T13:T24" si="2">L13-I13</f>
        <v>-3.5463333110466664</v>
      </c>
      <c r="U13" s="12">
        <f t="shared" ref="U13:U24" si="3">M13-I13</f>
        <v>-3.0880966103466676</v>
      </c>
      <c r="V13" s="12">
        <f t="shared" ref="V13:V23" si="4">N13-I13</f>
        <v>-1.9257125771466654</v>
      </c>
      <c r="W13" s="12"/>
      <c r="X13" s="12"/>
      <c r="Y13" s="12">
        <f t="shared" ref="Y13:Y24" si="5">AVERAGE(T13:V13)</f>
        <v>-2.8533808328466663</v>
      </c>
      <c r="Z13" s="12"/>
      <c r="AA13" s="12"/>
      <c r="AB13" s="12">
        <f t="shared" ref="AB13:AB18" si="6">T13-Y7</f>
        <v>-3.5463333110466664</v>
      </c>
      <c r="AC13" s="12">
        <f t="shared" ref="AC13:AC18" si="7">U13-Y7</f>
        <v>-3.0880966103466676</v>
      </c>
      <c r="AD13" s="12">
        <f t="shared" ref="AD13:AD18" si="8">V13-Y7</f>
        <v>-1.9257125771466654</v>
      </c>
      <c r="AF13" s="9" t="s">
        <v>17</v>
      </c>
      <c r="AG13" s="20">
        <f t="shared" ref="AG13:AG24" si="9">POWER(2,-Y13)</f>
        <v>7.2269195426226327</v>
      </c>
      <c r="AH13" s="20"/>
    </row>
    <row r="14" spans="1:34">
      <c r="A14" s="9" t="s">
        <v>18</v>
      </c>
      <c r="B14" s="2"/>
      <c r="D14" s="12">
        <v>35.620773315420003</v>
      </c>
      <c r="E14" s="12">
        <v>34.325298156738</v>
      </c>
      <c r="F14" s="12">
        <v>34.58647583007</v>
      </c>
      <c r="G14" s="12"/>
      <c r="H14" s="12"/>
      <c r="I14" s="16">
        <f t="shared" si="0"/>
        <v>34.844182434075996</v>
      </c>
      <c r="J14" s="12"/>
      <c r="K14" s="12"/>
      <c r="L14" s="12">
        <v>28.445602416900002</v>
      </c>
      <c r="M14" s="12">
        <v>29.567687988199999</v>
      </c>
      <c r="N14" s="12">
        <v>30.469512939000001</v>
      </c>
      <c r="O14" s="12"/>
      <c r="P14" s="12"/>
      <c r="Q14" s="13">
        <f t="shared" si="1"/>
        <v>29.49426778136667</v>
      </c>
      <c r="R14" s="12"/>
      <c r="S14" s="12"/>
      <c r="T14" s="12">
        <f t="shared" si="2"/>
        <v>-6.3985800171759948</v>
      </c>
      <c r="U14" s="12">
        <f t="shared" si="3"/>
        <v>-5.276494445875997</v>
      </c>
      <c r="V14" s="12">
        <f t="shared" si="4"/>
        <v>-4.3746694950759952</v>
      </c>
      <c r="W14" s="12"/>
      <c r="X14" s="12"/>
      <c r="Y14" s="12">
        <f t="shared" si="5"/>
        <v>-5.3499146527093293</v>
      </c>
      <c r="Z14" s="12"/>
      <c r="AA14" s="12"/>
      <c r="AB14" s="12">
        <f t="shared" si="6"/>
        <v>-6.3985800171759948</v>
      </c>
      <c r="AC14" s="12">
        <f t="shared" si="7"/>
        <v>-5.276494445875997</v>
      </c>
      <c r="AD14" s="12">
        <f t="shared" si="8"/>
        <v>-4.3746694950759952</v>
      </c>
      <c r="AF14" s="9" t="s">
        <v>18</v>
      </c>
      <c r="AG14" s="20">
        <f t="shared" si="9"/>
        <v>40.783527321401579</v>
      </c>
      <c r="AH14" s="20"/>
    </row>
    <row r="15" spans="1:34">
      <c r="A15" s="9" t="s">
        <v>19</v>
      </c>
      <c r="D15" s="12">
        <v>32.446565667000002</v>
      </c>
      <c r="E15" s="12">
        <v>33.568847656199999</v>
      </c>
      <c r="F15" s="12">
        <v>34.879264684652398</v>
      </c>
      <c r="G15" s="12"/>
      <c r="H15" s="12"/>
      <c r="I15" s="16">
        <f t="shared" si="0"/>
        <v>33.631559335950797</v>
      </c>
      <c r="J15" s="12"/>
      <c r="K15" s="12"/>
      <c r="L15" s="12">
        <v>32.214355468000001</v>
      </c>
      <c r="M15" s="12">
        <v>32.65625</v>
      </c>
      <c r="N15" s="12">
        <v>33.486968994099996</v>
      </c>
      <c r="O15" s="12"/>
      <c r="P15" s="12"/>
      <c r="Q15" s="13">
        <f t="shared" si="1"/>
        <v>32.785858154033335</v>
      </c>
      <c r="R15" s="12"/>
      <c r="S15" s="12"/>
      <c r="T15" s="12">
        <f t="shared" si="2"/>
        <v>-1.4172038679507963</v>
      </c>
      <c r="U15" s="12">
        <f t="shared" si="3"/>
        <v>-0.97530933595079716</v>
      </c>
      <c r="V15" s="12">
        <f t="shared" si="4"/>
        <v>-0.144590341850801</v>
      </c>
      <c r="W15" s="12"/>
      <c r="X15" s="12"/>
      <c r="Y15" s="12">
        <f t="shared" si="5"/>
        <v>-0.84570118191746479</v>
      </c>
      <c r="Z15" s="12"/>
      <c r="AA15" s="12"/>
      <c r="AB15" s="12">
        <f t="shared" si="6"/>
        <v>-1.4172038679507963</v>
      </c>
      <c r="AC15" s="12">
        <f t="shared" si="7"/>
        <v>-0.97530933595079716</v>
      </c>
      <c r="AD15" s="12">
        <f t="shared" si="8"/>
        <v>-0.144590341850801</v>
      </c>
      <c r="AF15" s="9" t="s">
        <v>19</v>
      </c>
      <c r="AG15" s="20">
        <f t="shared" si="9"/>
        <v>1.7971379826246912</v>
      </c>
      <c r="AH15" s="20"/>
    </row>
    <row r="16" spans="1:34">
      <c r="A16" s="9" t="s">
        <v>20</v>
      </c>
      <c r="D16" s="12">
        <v>35.895828369139998</v>
      </c>
      <c r="E16" s="12">
        <v>35.659834106399998</v>
      </c>
      <c r="F16" s="12">
        <v>36.548524975500001</v>
      </c>
      <c r="G16" s="12"/>
      <c r="H16" s="12"/>
      <c r="I16" s="16">
        <f t="shared" si="0"/>
        <v>36.034729150346671</v>
      </c>
      <c r="J16" s="12"/>
      <c r="K16" s="12"/>
      <c r="L16" s="12">
        <v>28.258056</v>
      </c>
      <c r="M16" s="12">
        <v>28.5390625</v>
      </c>
      <c r="N16" s="12">
        <v>29.301635739999998</v>
      </c>
      <c r="O16" s="12"/>
      <c r="P16" s="12"/>
      <c r="Q16" s="13">
        <f t="shared" si="1"/>
        <v>28.699584746666662</v>
      </c>
      <c r="R16" s="12"/>
      <c r="S16" s="12"/>
      <c r="T16" s="12">
        <f t="shared" si="2"/>
        <v>-7.7766731503466708</v>
      </c>
      <c r="U16" s="12">
        <f t="shared" si="3"/>
        <v>-7.4956666503466707</v>
      </c>
      <c r="V16" s="12">
        <f t="shared" si="4"/>
        <v>-6.7330934103466724</v>
      </c>
      <c r="W16" s="12"/>
      <c r="X16" s="12"/>
      <c r="Y16" s="12">
        <f t="shared" si="5"/>
        <v>-7.3351444036800046</v>
      </c>
      <c r="Z16" s="12"/>
      <c r="AA16" s="12"/>
      <c r="AB16" s="12">
        <f t="shared" si="6"/>
        <v>-7.7766731503466708</v>
      </c>
      <c r="AC16" s="12">
        <f t="shared" si="7"/>
        <v>-7.4956666503466707</v>
      </c>
      <c r="AD16" s="12">
        <f t="shared" si="8"/>
        <v>-6.7330934103466724</v>
      </c>
      <c r="AF16" s="9" t="s">
        <v>20</v>
      </c>
      <c r="AG16" s="20">
        <f t="shared" si="9"/>
        <v>161.47246978607097</v>
      </c>
      <c r="AH16" s="20"/>
    </row>
    <row r="17" spans="1:34">
      <c r="A17" s="9" t="s">
        <v>21</v>
      </c>
      <c r="D17" s="12">
        <v>37.215546236572202</v>
      </c>
      <c r="E17" s="12">
        <v>37.254856005800001</v>
      </c>
      <c r="F17" s="12">
        <v>37.584297851000002</v>
      </c>
      <c r="G17" s="12"/>
      <c r="H17" s="12"/>
      <c r="I17" s="16">
        <f t="shared" si="0"/>
        <v>37.351566697790737</v>
      </c>
      <c r="J17" s="12"/>
      <c r="K17" s="12"/>
      <c r="L17" s="12">
        <v>31.963370000000001</v>
      </c>
      <c r="M17" s="12">
        <v>31.696508788999999</v>
      </c>
      <c r="N17" s="12">
        <v>32.584899849000003</v>
      </c>
      <c r="O17" s="12"/>
      <c r="P17" s="12"/>
      <c r="Q17" s="13">
        <f t="shared" si="1"/>
        <v>32.081592879333336</v>
      </c>
      <c r="R17" s="12"/>
      <c r="S17" s="12"/>
      <c r="T17" s="12">
        <f t="shared" si="2"/>
        <v>-5.3881966977907361</v>
      </c>
      <c r="U17" s="12">
        <f t="shared" si="3"/>
        <v>-5.655057908790738</v>
      </c>
      <c r="V17" s="12">
        <f>N17-I17</f>
        <v>-4.7666668487907344</v>
      </c>
      <c r="W17" s="12"/>
      <c r="X17" s="12"/>
      <c r="Y17" s="12">
        <f t="shared" si="5"/>
        <v>-5.2699738184574025</v>
      </c>
      <c r="Z17" s="12"/>
      <c r="AA17" s="12"/>
      <c r="AB17" s="12">
        <f t="shared" si="6"/>
        <v>-5.3881966977907361</v>
      </c>
      <c r="AC17" s="12">
        <f t="shared" si="7"/>
        <v>-5.655057908790738</v>
      </c>
      <c r="AD17" s="12">
        <f t="shared" si="8"/>
        <v>-4.7666668487907344</v>
      </c>
      <c r="AF17" s="9" t="s">
        <v>21</v>
      </c>
      <c r="AG17" s="20">
        <f t="shared" si="9"/>
        <v>38.585150249468811</v>
      </c>
      <c r="AH17" s="20"/>
    </row>
    <row r="18" spans="1:34">
      <c r="A18" s="9" t="s">
        <v>22</v>
      </c>
      <c r="D18" s="12">
        <v>34.258734790039</v>
      </c>
      <c r="E18" s="12">
        <v>35.658901586913998</v>
      </c>
      <c r="F18" s="12">
        <v>36.245864819334997</v>
      </c>
      <c r="G18" s="12"/>
      <c r="H18" s="12"/>
      <c r="I18" s="16">
        <f t="shared" si="0"/>
        <v>35.387833732095999</v>
      </c>
      <c r="J18" s="12"/>
      <c r="K18" s="12"/>
      <c r="L18" s="12">
        <v>28.952148919999999</v>
      </c>
      <c r="M18" s="12">
        <v>28.985290722656199</v>
      </c>
      <c r="N18" s="12">
        <v>29.6598662</v>
      </c>
      <c r="O18" s="12"/>
      <c r="P18" s="12"/>
      <c r="Q18" s="13">
        <f t="shared" si="1"/>
        <v>29.199101947552066</v>
      </c>
      <c r="R18" s="12"/>
      <c r="S18" s="12"/>
      <c r="T18" s="12">
        <f t="shared" si="2"/>
        <v>-6.4356848120959995</v>
      </c>
      <c r="U18" s="12">
        <f t="shared" si="3"/>
        <v>-6.4025430094397997</v>
      </c>
      <c r="V18" s="12">
        <f t="shared" si="4"/>
        <v>-5.7279675320959988</v>
      </c>
      <c r="W18" s="12"/>
      <c r="X18" s="12"/>
      <c r="Y18" s="12">
        <f t="shared" si="5"/>
        <v>-6.1887317845439327</v>
      </c>
      <c r="Z18" s="12"/>
      <c r="AA18" s="12"/>
      <c r="AB18" s="12">
        <f t="shared" si="6"/>
        <v>-6.4356848120959995</v>
      </c>
      <c r="AC18" s="12">
        <f t="shared" si="7"/>
        <v>-6.4025430094397997</v>
      </c>
      <c r="AD18" s="12">
        <f t="shared" si="8"/>
        <v>-5.7279675320959988</v>
      </c>
      <c r="AF18" s="9" t="s">
        <v>22</v>
      </c>
      <c r="AG18" s="20">
        <f t="shared" si="9"/>
        <v>72.944726834214393</v>
      </c>
      <c r="AH18" s="20"/>
    </row>
    <row r="19" spans="1:34" ht="15.6" customHeight="1">
      <c r="A19" s="9" t="s">
        <v>23</v>
      </c>
      <c r="D19" s="12">
        <v>34.258632323999997</v>
      </c>
      <c r="E19" s="12">
        <v>35.658432617000003</v>
      </c>
      <c r="F19" s="12">
        <v>35.325763305659997</v>
      </c>
      <c r="G19" s="12"/>
      <c r="H19" s="12"/>
      <c r="I19" s="16">
        <f t="shared" si="0"/>
        <v>35.080942748886663</v>
      </c>
      <c r="J19" s="12"/>
      <c r="K19" s="12"/>
      <c r="L19" s="12">
        <v>34.652083984000001</v>
      </c>
      <c r="M19" s="12">
        <v>33.644526674803998</v>
      </c>
      <c r="N19" s="12">
        <v>34.545759460439996</v>
      </c>
      <c r="O19" s="12"/>
      <c r="P19" s="12"/>
      <c r="Q19" s="13">
        <f t="shared" si="1"/>
        <v>34.280790039747998</v>
      </c>
      <c r="R19" s="12"/>
      <c r="S19" s="12"/>
      <c r="T19" s="12">
        <f t="shared" si="2"/>
        <v>-0.42885876488666241</v>
      </c>
      <c r="U19" s="12">
        <f t="shared" si="3"/>
        <v>-1.4364160740826648</v>
      </c>
      <c r="V19" s="12">
        <f t="shared" si="4"/>
        <v>-0.5351832884466674</v>
      </c>
      <c r="W19" s="12"/>
      <c r="X19" s="12"/>
      <c r="Y19" s="12">
        <f t="shared" si="5"/>
        <v>-0.80015270913866487</v>
      </c>
      <c r="Z19" s="12"/>
      <c r="AA19" s="12"/>
      <c r="AB19" s="12">
        <f t="shared" ref="AB19:AB24" si="10">T19-Y7</f>
        <v>-0.42885876488666241</v>
      </c>
      <c r="AC19" s="12">
        <f t="shared" ref="AC19:AC24" si="11">U19-Y7</f>
        <v>-1.4364160740826648</v>
      </c>
      <c r="AD19" s="12">
        <f t="shared" ref="AD19:AD24" si="12">V19-Y7</f>
        <v>-0.5351832884466674</v>
      </c>
      <c r="AF19" s="9" t="s">
        <v>23</v>
      </c>
      <c r="AG19" s="20">
        <f t="shared" si="9"/>
        <v>1.741285431742073</v>
      </c>
      <c r="AH19" s="20"/>
    </row>
    <row r="20" spans="1:34">
      <c r="A20" s="9" t="s">
        <v>24</v>
      </c>
      <c r="D20" s="12">
        <v>36.254739135740003</v>
      </c>
      <c r="E20" s="12">
        <v>36.5485935791015</v>
      </c>
      <c r="F20" s="12">
        <v>36.258154785156201</v>
      </c>
      <c r="G20" s="12"/>
      <c r="H20" s="12"/>
      <c r="I20" s="16">
        <f t="shared" si="0"/>
        <v>36.353829166665896</v>
      </c>
      <c r="J20" s="12"/>
      <c r="K20" s="12"/>
      <c r="L20" s="12">
        <v>34.659078100000002</v>
      </c>
      <c r="M20" s="12">
        <v>34.063766479489999</v>
      </c>
      <c r="N20" s="12">
        <v>35.565645969999998</v>
      </c>
      <c r="O20" s="12"/>
      <c r="P20" s="12"/>
      <c r="Q20" s="13">
        <f t="shared" si="1"/>
        <v>34.762830183163338</v>
      </c>
      <c r="R20" s="12"/>
      <c r="S20" s="12"/>
      <c r="T20" s="12">
        <f t="shared" si="2"/>
        <v>-1.6947510666658943</v>
      </c>
      <c r="U20" s="12">
        <f t="shared" si="3"/>
        <v>-2.2900626871758973</v>
      </c>
      <c r="V20" s="12">
        <f>N20-I20</f>
        <v>-0.78818319666589787</v>
      </c>
      <c r="W20" s="12"/>
      <c r="X20" s="12"/>
      <c r="Y20" s="12">
        <f t="shared" si="5"/>
        <v>-1.5909989835025631</v>
      </c>
      <c r="Z20" s="12"/>
      <c r="AA20" s="12"/>
      <c r="AB20" s="12">
        <f t="shared" si="10"/>
        <v>-1.6947510666658943</v>
      </c>
      <c r="AC20" s="12">
        <f t="shared" si="11"/>
        <v>-2.2900626871758973</v>
      </c>
      <c r="AD20" s="12">
        <f t="shared" si="12"/>
        <v>-0.78818319666589787</v>
      </c>
      <c r="AF20" s="9" t="s">
        <v>24</v>
      </c>
      <c r="AG20" s="20">
        <f t="shared" si="9"/>
        <v>3.0125788106570717</v>
      </c>
      <c r="AH20" s="20"/>
    </row>
    <row r="21" spans="1:34">
      <c r="A21" s="9" t="s">
        <v>25</v>
      </c>
      <c r="D21" s="12">
        <v>34.254868286099999</v>
      </c>
      <c r="E21" s="12">
        <v>33.258727600089998</v>
      </c>
      <c r="F21" s="12">
        <v>33.257746215819999</v>
      </c>
      <c r="G21" s="12"/>
      <c r="H21" s="12"/>
      <c r="I21" s="16">
        <f t="shared" si="0"/>
        <v>33.590447367336658</v>
      </c>
      <c r="J21" s="12"/>
      <c r="K21" s="12"/>
      <c r="L21" s="12">
        <v>31.295584000000002</v>
      </c>
      <c r="M21" s="12">
        <v>32.513577270500001</v>
      </c>
      <c r="N21" s="12">
        <v>33.561367340087003</v>
      </c>
      <c r="O21" s="12"/>
      <c r="P21" s="12"/>
      <c r="Q21" s="13">
        <f t="shared" si="1"/>
        <v>32.456842870195665</v>
      </c>
      <c r="R21" s="12"/>
      <c r="S21" s="12"/>
      <c r="T21" s="12">
        <f>L21-I21</f>
        <v>-2.2948633673366565</v>
      </c>
      <c r="U21" s="12">
        <f t="shared" si="3"/>
        <v>-1.0768700968366574</v>
      </c>
      <c r="V21" s="12">
        <f t="shared" si="4"/>
        <v>-2.9080027249655416E-2</v>
      </c>
      <c r="W21" s="12"/>
      <c r="X21" s="12"/>
      <c r="Y21" s="12">
        <f>AVERAGE(T21:V21)</f>
        <v>-1.1336044971409898</v>
      </c>
      <c r="Z21" s="12"/>
      <c r="AA21" s="12"/>
      <c r="AB21" s="12">
        <f t="shared" si="10"/>
        <v>-2.2948633673366565</v>
      </c>
      <c r="AC21" s="12">
        <f t="shared" si="11"/>
        <v>-1.0768700968366574</v>
      </c>
      <c r="AD21" s="12">
        <f t="shared" si="12"/>
        <v>-2.9080027249655416E-2</v>
      </c>
      <c r="AF21" s="9" t="s">
        <v>25</v>
      </c>
      <c r="AG21" s="20">
        <f t="shared" si="9"/>
        <v>2.1940623087521827</v>
      </c>
      <c r="AH21" s="20"/>
    </row>
    <row r="22" spans="1:34">
      <c r="A22" s="9" t="s">
        <v>26</v>
      </c>
      <c r="D22" s="12">
        <v>35.258521000000002</v>
      </c>
      <c r="E22" s="12">
        <v>34.258272949210003</v>
      </c>
      <c r="F22" s="12">
        <v>36.488486954929797</v>
      </c>
      <c r="G22" s="12"/>
      <c r="H22" s="12"/>
      <c r="I22" s="16">
        <f t="shared" si="0"/>
        <v>35.335093634713267</v>
      </c>
      <c r="J22" s="12"/>
      <c r="K22" s="12"/>
      <c r="L22" s="12">
        <v>32.399520874000004</v>
      </c>
      <c r="M22" s="12">
        <v>31.650661621089998</v>
      </c>
      <c r="N22" s="12">
        <v>32.658947749999996</v>
      </c>
      <c r="O22" s="12"/>
      <c r="P22" s="12"/>
      <c r="Q22" s="13">
        <f t="shared" si="1"/>
        <v>32.236376748363334</v>
      </c>
      <c r="R22" s="12"/>
      <c r="S22" s="12"/>
      <c r="T22" s="12">
        <f t="shared" si="2"/>
        <v>-2.9355727607132636</v>
      </c>
      <c r="U22" s="12">
        <f t="shared" si="3"/>
        <v>-3.6844320136232689</v>
      </c>
      <c r="V22" s="12">
        <f t="shared" si="4"/>
        <v>-2.6761458847132715</v>
      </c>
      <c r="W22" s="12"/>
      <c r="X22" s="12"/>
      <c r="Y22" s="12">
        <f t="shared" si="5"/>
        <v>-3.0987168863499348</v>
      </c>
      <c r="Z22" s="12"/>
      <c r="AA22" s="12"/>
      <c r="AB22" s="12">
        <f t="shared" si="10"/>
        <v>-2.9355727607132636</v>
      </c>
      <c r="AC22" s="12">
        <f t="shared" si="11"/>
        <v>-3.6844320136232689</v>
      </c>
      <c r="AD22" s="12">
        <f t="shared" si="12"/>
        <v>-2.6761458847132715</v>
      </c>
      <c r="AF22" s="9" t="s">
        <v>26</v>
      </c>
      <c r="AG22" s="20">
        <f t="shared" si="9"/>
        <v>8.5665653226904084</v>
      </c>
      <c r="AH22" s="20"/>
    </row>
    <row r="23" spans="1:34">
      <c r="A23" s="9" t="s">
        <v>27</v>
      </c>
      <c r="D23" s="12">
        <v>35.685227539000003</v>
      </c>
      <c r="E23" s="12">
        <v>36.322284894866897</v>
      </c>
      <c r="F23" s="12">
        <v>35.9589159849832</v>
      </c>
      <c r="G23" s="12"/>
      <c r="H23" s="12"/>
      <c r="I23" s="16">
        <f t="shared" si="0"/>
        <v>35.988809472950038</v>
      </c>
      <c r="J23" s="12"/>
      <c r="K23" s="12"/>
      <c r="L23" s="12">
        <v>35.566271118100005</v>
      </c>
      <c r="M23" s="12">
        <v>35.569941513061501</v>
      </c>
      <c r="N23" s="12">
        <v>36.497534680175001</v>
      </c>
      <c r="O23" s="12"/>
      <c r="P23" s="12"/>
      <c r="Q23" s="13">
        <f t="shared" si="1"/>
        <v>35.877915770445497</v>
      </c>
      <c r="R23" s="12"/>
      <c r="S23" s="12"/>
      <c r="T23" s="12">
        <f t="shared" si="2"/>
        <v>-0.42253835485003322</v>
      </c>
      <c r="U23" s="12">
        <f t="shared" si="3"/>
        <v>-0.4188679598885372</v>
      </c>
      <c r="V23" s="12">
        <f t="shared" si="4"/>
        <v>0.50872520722496262</v>
      </c>
      <c r="W23" s="12"/>
      <c r="X23" s="12"/>
      <c r="Y23" s="12">
        <f t="shared" si="5"/>
        <v>-0.11089370250453594</v>
      </c>
      <c r="Z23" s="12"/>
      <c r="AA23" s="12"/>
      <c r="AB23" s="12">
        <f t="shared" si="10"/>
        <v>-0.42253835485003322</v>
      </c>
      <c r="AC23" s="12">
        <f t="shared" si="11"/>
        <v>-0.4188679598885372</v>
      </c>
      <c r="AD23" s="12">
        <f t="shared" si="12"/>
        <v>0.50872520722496262</v>
      </c>
      <c r="AF23" s="9" t="s">
        <v>27</v>
      </c>
      <c r="AG23" s="20">
        <f t="shared" si="9"/>
        <v>1.0798969902972955</v>
      </c>
      <c r="AH23" s="20"/>
    </row>
    <row r="24" spans="1:34">
      <c r="A24" s="9" t="s">
        <v>28</v>
      </c>
      <c r="D24" s="12">
        <v>34.2882284845548</v>
      </c>
      <c r="E24" s="12">
        <v>35.818152153701703</v>
      </c>
      <c r="F24" s="12">
        <v>34.628984918928403</v>
      </c>
      <c r="G24" s="12"/>
      <c r="H24" s="12"/>
      <c r="I24" s="16">
        <f t="shared" si="0"/>
        <v>34.911788519061638</v>
      </c>
      <c r="J24" s="12"/>
      <c r="K24" s="12"/>
      <c r="L24" s="12">
        <v>31.658217291</v>
      </c>
      <c r="M24" s="12">
        <v>31.658997557999999</v>
      </c>
      <c r="N24" s="12"/>
      <c r="O24" s="12"/>
      <c r="P24" s="12"/>
      <c r="Q24" s="13">
        <f t="shared" si="1"/>
        <v>31.658607424499998</v>
      </c>
      <c r="R24" s="12"/>
      <c r="S24" s="12"/>
      <c r="T24" s="12">
        <f t="shared" si="2"/>
        <v>-3.253571228061638</v>
      </c>
      <c r="U24" s="12">
        <f t="shared" si="3"/>
        <v>-3.2527909610616383</v>
      </c>
      <c r="V24" s="12"/>
      <c r="W24" s="12"/>
      <c r="X24" s="12"/>
      <c r="Y24" s="12">
        <f t="shared" si="5"/>
        <v>-3.2531810945616382</v>
      </c>
      <c r="Z24" s="12"/>
      <c r="AA24" s="12"/>
      <c r="AB24" s="12">
        <f t="shared" si="10"/>
        <v>-3.253571228061638</v>
      </c>
      <c r="AC24" s="12">
        <f t="shared" si="11"/>
        <v>-3.2527909610616383</v>
      </c>
      <c r="AD24" s="12">
        <f t="shared" si="12"/>
        <v>0</v>
      </c>
      <c r="AF24" s="9" t="s">
        <v>28</v>
      </c>
      <c r="AG24" s="20">
        <f t="shared" si="9"/>
        <v>9.5346573611061487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31</v>
      </c>
      <c r="M33" s="1"/>
      <c r="O33" s="1"/>
      <c r="P33" s="6" t="s">
        <v>32</v>
      </c>
      <c r="Q33" s="1"/>
      <c r="S33" s="1"/>
      <c r="T33" s="8" t="s">
        <v>33</v>
      </c>
      <c r="U33" s="1"/>
      <c r="W33" s="1"/>
      <c r="X33" s="8" t="s">
        <v>34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17</v>
      </c>
      <c r="B41" s="12">
        <f t="shared" ref="B41:B52" si="13">AVERAGE(AB13:AD13)</f>
        <v>-2.8533808328466663</v>
      </c>
      <c r="C41" s="12"/>
      <c r="D41" s="12"/>
      <c r="E41" s="25">
        <f t="shared" ref="E41:E52" si="14">POWER(2,-B41)</f>
        <v>7.2269195426226327</v>
      </c>
      <c r="F41" s="12"/>
      <c r="G41" s="12"/>
      <c r="H41" s="12">
        <f t="shared" ref="H41:H52" si="15">STDEV(T13:V13)/SQRT(6)</f>
        <v>0.34105754962621232</v>
      </c>
      <c r="I41" s="12"/>
      <c r="J41" s="12"/>
      <c r="K41" s="12"/>
      <c r="L41" s="12">
        <f t="shared" ref="L41:L52" si="16">Y13+H41</f>
        <v>-2.5123232832204541</v>
      </c>
      <c r="M41" s="15"/>
      <c r="N41" s="12"/>
      <c r="O41" s="12"/>
      <c r="P41" s="12">
        <f t="shared" ref="P41:P52" si="17">Y13-H41</f>
        <v>-3.1944383824728786</v>
      </c>
      <c r="Q41" s="12"/>
      <c r="R41" s="12"/>
      <c r="S41" s="12"/>
      <c r="T41" s="12">
        <f t="shared" ref="T41:T52" si="18">POWER(2,-L41)</f>
        <v>5.7053812043212142</v>
      </c>
      <c r="U41" s="12"/>
      <c r="V41" s="12"/>
      <c r="W41" s="12"/>
      <c r="X41" s="12">
        <f t="shared" ref="X41:X52" si="19">POWER(2,-P41)</f>
        <v>9.1542289998052251</v>
      </c>
    </row>
    <row r="42" spans="1:25">
      <c r="A42" s="9" t="s">
        <v>18</v>
      </c>
      <c r="B42" s="12">
        <f t="shared" si="13"/>
        <v>-5.3499146527093293</v>
      </c>
      <c r="C42" s="12"/>
      <c r="D42" s="12"/>
      <c r="E42" s="25">
        <f t="shared" si="14"/>
        <v>40.783527321401579</v>
      </c>
      <c r="F42" s="12"/>
      <c r="G42" s="12"/>
      <c r="H42" s="12">
        <f t="shared" si="15"/>
        <v>0.4139437049981064</v>
      </c>
      <c r="I42" s="12"/>
      <c r="J42" s="12"/>
      <c r="K42" s="12"/>
      <c r="L42" s="12">
        <f t="shared" si="16"/>
        <v>-4.9359709477112226</v>
      </c>
      <c r="M42" s="15"/>
      <c r="N42" s="12"/>
      <c r="O42" s="12"/>
      <c r="P42" s="12">
        <f t="shared" si="17"/>
        <v>-5.763858357707436</v>
      </c>
      <c r="Q42" s="12"/>
      <c r="R42" s="12"/>
      <c r="S42" s="12"/>
      <c r="T42" s="12">
        <f t="shared" si="18"/>
        <v>30.610844626480613</v>
      </c>
      <c r="U42" s="12"/>
      <c r="V42" s="12"/>
      <c r="W42" s="12"/>
      <c r="X42" s="12">
        <f t="shared" si="19"/>
        <v>54.336824777995055</v>
      </c>
    </row>
    <row r="43" spans="1:25">
      <c r="A43" s="9" t="s">
        <v>19</v>
      </c>
      <c r="B43" s="12">
        <f t="shared" si="13"/>
        <v>-0.84570118191746479</v>
      </c>
      <c r="C43" s="12"/>
      <c r="D43" s="12"/>
      <c r="E43" s="25">
        <f t="shared" si="14"/>
        <v>1.7971379826246912</v>
      </c>
      <c r="F43" s="12"/>
      <c r="G43" s="12"/>
      <c r="H43" s="12">
        <f t="shared" si="15"/>
        <v>0.26378179173233063</v>
      </c>
      <c r="I43" s="12"/>
      <c r="J43" s="12"/>
      <c r="K43" s="12"/>
      <c r="L43" s="12">
        <f t="shared" si="16"/>
        <v>-0.58191939018513417</v>
      </c>
      <c r="M43" s="15"/>
      <c r="N43" s="12"/>
      <c r="O43" s="12"/>
      <c r="P43" s="12">
        <f t="shared" si="17"/>
        <v>-1.1094829736497953</v>
      </c>
      <c r="Q43" s="12"/>
      <c r="R43" s="12"/>
      <c r="S43" s="12"/>
      <c r="T43" s="12">
        <f t="shared" si="18"/>
        <v>1.4968393493569316</v>
      </c>
      <c r="U43" s="12"/>
      <c r="V43" s="12"/>
      <c r="W43" s="12"/>
      <c r="X43" s="12">
        <f t="shared" si="19"/>
        <v>2.1576830739917963</v>
      </c>
    </row>
    <row r="44" spans="1:25">
      <c r="A44" s="9" t="s">
        <v>20</v>
      </c>
      <c r="B44" s="12">
        <f t="shared" si="13"/>
        <v>-7.3351444036800046</v>
      </c>
      <c r="C44" s="12"/>
      <c r="D44" s="12"/>
      <c r="E44" s="25">
        <f t="shared" si="14"/>
        <v>161.47246978607097</v>
      </c>
      <c r="F44" s="12"/>
      <c r="G44" s="12"/>
      <c r="H44" s="12">
        <f t="shared" si="15"/>
        <v>0.2204503769524265</v>
      </c>
      <c r="I44" s="12"/>
      <c r="J44" s="12"/>
      <c r="K44" s="12"/>
      <c r="L44" s="12">
        <f t="shared" si="16"/>
        <v>-7.1146940267275784</v>
      </c>
      <c r="M44" s="15"/>
      <c r="N44" s="12"/>
      <c r="O44" s="12"/>
      <c r="P44" s="12">
        <f t="shared" si="17"/>
        <v>-7.5555947806324308</v>
      </c>
      <c r="Q44" s="12"/>
      <c r="R44" s="12"/>
      <c r="S44" s="12"/>
      <c r="T44" s="12">
        <f t="shared" si="18"/>
        <v>138.59140961883577</v>
      </c>
      <c r="U44" s="12"/>
      <c r="V44" s="12"/>
      <c r="W44" s="12"/>
      <c r="X44" s="12">
        <f t="shared" si="19"/>
        <v>188.13112999227343</v>
      </c>
    </row>
    <row r="45" spans="1:25">
      <c r="A45" s="9" t="s">
        <v>21</v>
      </c>
      <c r="B45" s="12">
        <f t="shared" si="13"/>
        <v>-5.2699738184574025</v>
      </c>
      <c r="C45" s="12"/>
      <c r="D45" s="12"/>
      <c r="E45" s="25">
        <f t="shared" si="14"/>
        <v>38.585150249468811</v>
      </c>
      <c r="F45" s="12"/>
      <c r="G45" s="12"/>
      <c r="H45" s="12">
        <f t="shared" si="15"/>
        <v>0.18609681878455114</v>
      </c>
      <c r="I45" s="12"/>
      <c r="J45" s="12"/>
      <c r="K45" s="12"/>
      <c r="L45" s="12">
        <f t="shared" si="16"/>
        <v>-5.0838769996728512</v>
      </c>
      <c r="M45" s="15"/>
      <c r="N45" s="12"/>
      <c r="O45" s="12"/>
      <c r="P45" s="12">
        <f t="shared" si="17"/>
        <v>-5.4560706372419538</v>
      </c>
      <c r="Q45" s="12"/>
      <c r="R45" s="12"/>
      <c r="S45" s="12"/>
      <c r="T45" s="12">
        <f t="shared" si="18"/>
        <v>33.915597392168422</v>
      </c>
      <c r="U45" s="12"/>
      <c r="V45" s="12"/>
      <c r="W45" s="12"/>
      <c r="X45" s="12">
        <f t="shared" si="19"/>
        <v>43.897614497507611</v>
      </c>
    </row>
    <row r="46" spans="1:25">
      <c r="A46" s="9" t="s">
        <v>22</v>
      </c>
      <c r="B46" s="12">
        <f t="shared" si="13"/>
        <v>-6.1887317845439327</v>
      </c>
      <c r="C46" s="12"/>
      <c r="D46" s="12"/>
      <c r="E46" s="25">
        <f t="shared" si="14"/>
        <v>72.944726834214393</v>
      </c>
      <c r="F46" s="12"/>
      <c r="G46" s="12"/>
      <c r="H46" s="12">
        <f t="shared" si="15"/>
        <v>0.16304517115473097</v>
      </c>
      <c r="I46" s="12"/>
      <c r="J46" s="12"/>
      <c r="K46" s="12"/>
      <c r="L46" s="12">
        <f t="shared" si="16"/>
        <v>-6.025686613389202</v>
      </c>
      <c r="M46" s="12"/>
      <c r="N46" s="12"/>
      <c r="O46" s="12"/>
      <c r="P46" s="12">
        <f t="shared" si="17"/>
        <v>-6.3517769556986634</v>
      </c>
      <c r="Q46" s="12"/>
      <c r="R46" s="12"/>
      <c r="S46" s="12"/>
      <c r="T46" s="12">
        <f t="shared" si="18"/>
        <v>65.149699231658857</v>
      </c>
      <c r="U46" s="12"/>
      <c r="V46" s="12"/>
      <c r="W46" s="12"/>
      <c r="X46" s="12">
        <f>POWER(2,-P46)</f>
        <v>81.672413467298199</v>
      </c>
    </row>
    <row r="47" spans="1:25">
      <c r="A47" s="9" t="s">
        <v>23</v>
      </c>
      <c r="B47" s="12">
        <f t="shared" si="13"/>
        <v>-0.80015270913866487</v>
      </c>
      <c r="C47" s="12"/>
      <c r="D47" s="12"/>
      <c r="E47" s="25">
        <f t="shared" si="14"/>
        <v>1.741285431742073</v>
      </c>
      <c r="F47" s="12"/>
      <c r="G47" s="12"/>
      <c r="H47" s="12">
        <f t="shared" si="15"/>
        <v>0.22599761365073517</v>
      </c>
      <c r="I47" s="12"/>
      <c r="J47" s="12"/>
      <c r="K47" s="12"/>
      <c r="L47" s="12">
        <f t="shared" si="16"/>
        <v>-0.57415509548792976</v>
      </c>
      <c r="M47" s="12"/>
      <c r="N47" s="12"/>
      <c r="O47" s="12"/>
      <c r="P47" s="12">
        <f t="shared" si="17"/>
        <v>-1.0261503227894</v>
      </c>
      <c r="Q47" s="12"/>
      <c r="R47" s="12"/>
      <c r="S47" s="12"/>
      <c r="T47" s="12">
        <f t="shared" si="18"/>
        <v>1.4888052990888399</v>
      </c>
      <c r="U47" s="12"/>
      <c r="V47" s="12"/>
      <c r="W47" s="12"/>
      <c r="X47" s="12">
        <f t="shared" si="19"/>
        <v>2.0365825918626363</v>
      </c>
    </row>
    <row r="48" spans="1:25">
      <c r="A48" s="9" t="s">
        <v>24</v>
      </c>
      <c r="B48" s="12">
        <f t="shared" si="13"/>
        <v>-1.5909989835025631</v>
      </c>
      <c r="C48" s="12"/>
      <c r="D48" s="12"/>
      <c r="E48" s="25">
        <f t="shared" si="14"/>
        <v>3.0125788106570717</v>
      </c>
      <c r="F48" s="12"/>
      <c r="G48" s="12"/>
      <c r="H48" s="12">
        <f t="shared" si="15"/>
        <v>0.30875661182507275</v>
      </c>
      <c r="I48" s="12"/>
      <c r="J48" s="12"/>
      <c r="K48" s="12"/>
      <c r="L48" s="12">
        <f t="shared" si="16"/>
        <v>-1.2822423716774902</v>
      </c>
      <c r="M48" s="12"/>
      <c r="N48" s="12"/>
      <c r="O48" s="12"/>
      <c r="P48" s="12">
        <f t="shared" si="17"/>
        <v>-1.8997555953276359</v>
      </c>
      <c r="Q48" s="12"/>
      <c r="R48" s="12"/>
      <c r="S48" s="12"/>
      <c r="T48" s="12">
        <f t="shared" si="18"/>
        <v>2.4321671342877127</v>
      </c>
      <c r="U48" s="12"/>
      <c r="V48" s="12"/>
      <c r="W48" s="12"/>
      <c r="X48" s="12">
        <f t="shared" si="19"/>
        <v>3.7314997651581523</v>
      </c>
    </row>
    <row r="49" spans="1:24">
      <c r="A49" s="9" t="s">
        <v>25</v>
      </c>
      <c r="B49" s="12">
        <f t="shared" si="13"/>
        <v>-1.1336044971409898</v>
      </c>
      <c r="C49" s="12"/>
      <c r="D49" s="12"/>
      <c r="E49" s="25">
        <f t="shared" si="14"/>
        <v>2.1940623087521827</v>
      </c>
      <c r="F49" s="12"/>
      <c r="G49" s="12"/>
      <c r="H49" s="12">
        <f t="shared" si="15"/>
        <v>0.46293585412152793</v>
      </c>
      <c r="I49" s="12"/>
      <c r="J49" s="12"/>
      <c r="K49" s="12"/>
      <c r="L49" s="12">
        <f t="shared" si="16"/>
        <v>-0.67066864301946183</v>
      </c>
      <c r="M49" s="12"/>
      <c r="N49" s="12"/>
      <c r="O49" s="12"/>
      <c r="P49" s="12">
        <f t="shared" si="17"/>
        <v>-1.5965403512625178</v>
      </c>
      <c r="Q49" s="12"/>
      <c r="R49" s="12"/>
      <c r="S49" s="12"/>
      <c r="T49" s="12">
        <f t="shared" si="18"/>
        <v>1.5918105498634318</v>
      </c>
      <c r="U49" s="12"/>
      <c r="V49" s="12"/>
      <c r="W49" s="12"/>
      <c r="X49" s="12">
        <f t="shared" si="19"/>
        <v>3.0241723269769532</v>
      </c>
    </row>
    <row r="50" spans="1:24">
      <c r="A50" s="9" t="s">
        <v>26</v>
      </c>
      <c r="B50" s="12">
        <f>AVERAGE(AB22:AD22)</f>
        <v>-3.0987168863499348</v>
      </c>
      <c r="C50" s="12"/>
      <c r="D50" s="12"/>
      <c r="E50" s="25">
        <f t="shared" si="14"/>
        <v>8.5665653226904084</v>
      </c>
      <c r="F50" s="12"/>
      <c r="G50" s="12"/>
      <c r="H50" s="12">
        <f t="shared" si="15"/>
        <v>0.21374526651109424</v>
      </c>
      <c r="I50" s="12"/>
      <c r="J50" s="12"/>
      <c r="K50" s="12"/>
      <c r="L50" s="12">
        <f t="shared" si="16"/>
        <v>-2.8849716198388404</v>
      </c>
      <c r="M50" s="12"/>
      <c r="N50" s="12"/>
      <c r="O50" s="12"/>
      <c r="P50" s="12">
        <f t="shared" si="17"/>
        <v>-3.3124621528610292</v>
      </c>
      <c r="Q50" s="12"/>
      <c r="R50" s="12"/>
      <c r="S50" s="12"/>
      <c r="T50" s="12">
        <f t="shared" si="18"/>
        <v>7.3869131717927887</v>
      </c>
      <c r="U50" s="12"/>
      <c r="V50" s="12"/>
      <c r="W50" s="12"/>
      <c r="X50" s="12">
        <f t="shared" si="19"/>
        <v>9.9346018724234124</v>
      </c>
    </row>
    <row r="51" spans="1:24">
      <c r="A51" s="9" t="s">
        <v>27</v>
      </c>
      <c r="B51" s="12">
        <f t="shared" si="13"/>
        <v>-0.11089370250453594</v>
      </c>
      <c r="C51" s="12"/>
      <c r="D51" s="12"/>
      <c r="E51" s="25">
        <f t="shared" si="14"/>
        <v>1.0798969902972955</v>
      </c>
      <c r="F51" s="12"/>
      <c r="G51" s="12"/>
      <c r="H51" s="12">
        <f t="shared" si="15"/>
        <v>0.21906964757072606</v>
      </c>
      <c r="I51" s="12"/>
      <c r="J51" s="12"/>
      <c r="K51" s="12"/>
      <c r="L51" s="12">
        <f t="shared" si="16"/>
        <v>0.10817594506619012</v>
      </c>
      <c r="M51" s="12"/>
      <c r="N51" s="12"/>
      <c r="O51" s="12"/>
      <c r="P51" s="12">
        <f t="shared" si="17"/>
        <v>-0.32996335007526201</v>
      </c>
      <c r="Q51" s="12"/>
      <c r="R51" s="12"/>
      <c r="S51" s="12"/>
      <c r="T51" s="12">
        <f t="shared" si="18"/>
        <v>0.92776032379446804</v>
      </c>
      <c r="U51" s="12"/>
      <c r="V51" s="12"/>
      <c r="W51" s="12"/>
      <c r="X51" s="12">
        <f t="shared" si="19"/>
        <v>1.2569814420211258</v>
      </c>
    </row>
    <row r="52" spans="1:24">
      <c r="A52" s="9" t="s">
        <v>28</v>
      </c>
      <c r="B52" s="12">
        <f t="shared" si="13"/>
        <v>-2.1687873963744253</v>
      </c>
      <c r="C52" s="12"/>
      <c r="D52" s="12"/>
      <c r="E52" s="25">
        <f t="shared" si="14"/>
        <v>4.4964530237740838</v>
      </c>
      <c r="F52" s="12"/>
      <c r="G52" s="12"/>
      <c r="H52" s="12">
        <f t="shared" si="15"/>
        <v>2.2524368124479506E-4</v>
      </c>
      <c r="I52" s="12"/>
      <c r="J52" s="12"/>
      <c r="K52" s="12"/>
      <c r="L52" s="12">
        <f t="shared" si="16"/>
        <v>-3.2529558508803933</v>
      </c>
      <c r="M52" s="12"/>
      <c r="N52" s="12"/>
      <c r="O52" s="12"/>
      <c r="P52" s="12">
        <f t="shared" si="17"/>
        <v>-3.2534063382428831</v>
      </c>
      <c r="Q52" s="12"/>
      <c r="R52" s="12"/>
      <c r="S52" s="12"/>
      <c r="T52" s="12">
        <f t="shared" si="18"/>
        <v>9.5331688596415809</v>
      </c>
      <c r="U52" s="12"/>
      <c r="V52" s="12"/>
      <c r="W52" s="12"/>
      <c r="X52" s="12">
        <f t="shared" si="19"/>
        <v>9.5361460949841597</v>
      </c>
    </row>
    <row r="57" spans="1:24">
      <c r="L57" s="12"/>
      <c r="M57" s="12"/>
      <c r="N57" s="12"/>
    </row>
    <row r="58" spans="1:24">
      <c r="L58" s="12"/>
      <c r="M58" s="12"/>
      <c r="N58" s="12"/>
    </row>
    <row r="59" spans="1:24">
      <c r="L59" s="12"/>
      <c r="M59" s="12"/>
      <c r="N59" s="12"/>
    </row>
    <row r="60" spans="1:24">
      <c r="L60" s="12"/>
      <c r="M60" s="12"/>
      <c r="N60" s="12"/>
    </row>
    <row r="61" spans="1:24">
      <c r="L61" s="12"/>
      <c r="M61" s="12"/>
      <c r="N61" s="12"/>
    </row>
    <row r="62" spans="1:24">
      <c r="A62" s="20"/>
      <c r="B62" s="20"/>
      <c r="C62" s="20"/>
      <c r="D62" s="20"/>
      <c r="E62" s="20"/>
      <c r="F62" s="20"/>
      <c r="G62" s="20"/>
      <c r="L62" s="12"/>
      <c r="M62" s="12"/>
      <c r="N62" s="12"/>
    </row>
    <row r="63" spans="1:24">
      <c r="A63" s="20"/>
      <c r="B63" s="20"/>
      <c r="C63" s="20"/>
      <c r="D63" s="20"/>
      <c r="E63" s="20"/>
      <c r="F63" s="20"/>
      <c r="G63" s="20"/>
      <c r="L63" s="12"/>
      <c r="M63" s="12"/>
      <c r="N63" s="12"/>
    </row>
    <row r="64" spans="1:24">
      <c r="A64" s="20"/>
      <c r="B64" s="20"/>
      <c r="C64" s="20"/>
      <c r="D64" s="20"/>
      <c r="E64" s="20"/>
      <c r="F64" s="20"/>
      <c r="G64" s="20"/>
      <c r="L64" s="12"/>
      <c r="M64" s="12"/>
      <c r="N64" s="12"/>
    </row>
    <row r="65" spans="1:14" ht="19.2">
      <c r="A65" s="22"/>
      <c r="B65" s="23" t="s">
        <v>5</v>
      </c>
      <c r="C65" s="22"/>
      <c r="D65" s="20"/>
      <c r="E65" s="22"/>
      <c r="F65" s="23" t="s">
        <v>6</v>
      </c>
      <c r="G65" s="22"/>
      <c r="L65" s="12"/>
      <c r="M65" s="12"/>
      <c r="N65" s="12"/>
    </row>
    <row r="66" spans="1:14">
      <c r="A66" s="20"/>
      <c r="B66" s="20"/>
      <c r="C66" s="20"/>
      <c r="D66" s="20"/>
      <c r="E66" s="20"/>
      <c r="F66" s="20"/>
      <c r="G66" s="20"/>
      <c r="L66" s="12"/>
      <c r="M66" s="12"/>
      <c r="N66" s="12"/>
    </row>
    <row r="67" spans="1:14">
      <c r="A67" s="24" t="s">
        <v>11</v>
      </c>
      <c r="B67" s="14">
        <f>AG7-T35</f>
        <v>0</v>
      </c>
      <c r="C67" s="14"/>
      <c r="D67" s="14"/>
      <c r="E67" s="14"/>
      <c r="F67" s="14">
        <f>X35-AG7</f>
        <v>0</v>
      </c>
      <c r="G67" s="20"/>
      <c r="L67" s="12"/>
      <c r="M67" s="12"/>
      <c r="N67" s="12"/>
    </row>
    <row r="68" spans="1:14">
      <c r="A68" s="24" t="s">
        <v>12</v>
      </c>
      <c r="B68" s="14">
        <f t="shared" ref="B68:B84" si="20">AG8-T36</f>
        <v>0</v>
      </c>
      <c r="C68" s="14"/>
      <c r="D68" s="14"/>
      <c r="E68" s="14"/>
      <c r="F68" s="14">
        <f t="shared" ref="F68:F84" si="21">X36-AG8</f>
        <v>0</v>
      </c>
      <c r="G68" s="20"/>
      <c r="L68" s="12"/>
      <c r="M68" s="12"/>
      <c r="N68" s="12"/>
    </row>
    <row r="69" spans="1:14">
      <c r="A69" s="24" t="s">
        <v>13</v>
      </c>
      <c r="B69" s="14">
        <f t="shared" si="20"/>
        <v>0</v>
      </c>
      <c r="C69" s="14"/>
      <c r="D69" s="14"/>
      <c r="E69" s="14"/>
      <c r="F69" s="14">
        <f t="shared" si="21"/>
        <v>0</v>
      </c>
      <c r="G69" s="20"/>
      <c r="L69" s="12"/>
    </row>
    <row r="70" spans="1:14">
      <c r="A70" s="24" t="s">
        <v>14</v>
      </c>
      <c r="B70" s="14">
        <f t="shared" si="20"/>
        <v>0</v>
      </c>
      <c r="C70" s="14"/>
      <c r="D70" s="14"/>
      <c r="E70" s="14"/>
      <c r="F70" s="14">
        <f t="shared" si="21"/>
        <v>0</v>
      </c>
      <c r="G70" s="20"/>
    </row>
    <row r="71" spans="1:14">
      <c r="A71" s="24" t="s">
        <v>15</v>
      </c>
      <c r="B71" s="14">
        <f t="shared" si="20"/>
        <v>0</v>
      </c>
      <c r="C71" s="14"/>
      <c r="D71" s="14"/>
      <c r="E71" s="14"/>
      <c r="F71" s="14">
        <f t="shared" si="21"/>
        <v>0</v>
      </c>
      <c r="G71" s="20"/>
    </row>
    <row r="72" spans="1:14">
      <c r="A72" s="24" t="s">
        <v>16</v>
      </c>
      <c r="B72" s="14">
        <f t="shared" si="20"/>
        <v>0</v>
      </c>
      <c r="C72" s="14"/>
      <c r="D72" s="14"/>
      <c r="E72" s="14"/>
      <c r="F72" s="14">
        <f t="shared" si="21"/>
        <v>0</v>
      </c>
      <c r="G72" s="20"/>
    </row>
    <row r="73" spans="1:14">
      <c r="A73" s="24" t="s">
        <v>17</v>
      </c>
      <c r="B73" s="14">
        <f t="shared" si="20"/>
        <v>1.5215383383014185</v>
      </c>
      <c r="C73" s="14"/>
      <c r="D73" s="14"/>
      <c r="E73" s="14"/>
      <c r="F73" s="14">
        <f t="shared" si="21"/>
        <v>1.9273094571825924</v>
      </c>
      <c r="G73" s="20"/>
    </row>
    <row r="74" spans="1:14">
      <c r="A74" s="24" t="s">
        <v>18</v>
      </c>
      <c r="B74" s="14">
        <f t="shared" si="20"/>
        <v>10.172682694920965</v>
      </c>
      <c r="C74" s="14"/>
      <c r="D74" s="14"/>
      <c r="E74" s="14"/>
      <c r="F74" s="14">
        <f t="shared" si="21"/>
        <v>13.553297456593477</v>
      </c>
      <c r="G74" s="20"/>
    </row>
    <row r="75" spans="1:14">
      <c r="A75" s="24" t="s">
        <v>19</v>
      </c>
      <c r="B75" s="14">
        <f t="shared" si="20"/>
        <v>0.30029863326775952</v>
      </c>
      <c r="C75" s="14"/>
      <c r="D75" s="14"/>
      <c r="E75" s="14"/>
      <c r="F75" s="14">
        <f t="shared" si="21"/>
        <v>0.36054509136710511</v>
      </c>
      <c r="G75" s="20"/>
    </row>
    <row r="76" spans="1:14">
      <c r="A76" s="24" t="s">
        <v>20</v>
      </c>
      <c r="B76" s="14">
        <f t="shared" si="20"/>
        <v>22.881060167235205</v>
      </c>
      <c r="C76" s="14"/>
      <c r="D76" s="14"/>
      <c r="E76" s="14"/>
      <c r="F76" s="14">
        <f t="shared" si="21"/>
        <v>26.658660206202455</v>
      </c>
      <c r="G76" s="20"/>
    </row>
    <row r="77" spans="1:14">
      <c r="A77" s="24" t="s">
        <v>21</v>
      </c>
      <c r="B77" s="14">
        <f t="shared" si="20"/>
        <v>4.6695528573003884</v>
      </c>
      <c r="C77" s="14"/>
      <c r="D77" s="14"/>
      <c r="E77" s="14"/>
      <c r="F77" s="14">
        <f t="shared" si="21"/>
        <v>5.3124642480388005</v>
      </c>
      <c r="G77" s="20"/>
    </row>
    <row r="78" spans="1:14">
      <c r="A78" s="24" t="s">
        <v>22</v>
      </c>
      <c r="B78" s="14">
        <f t="shared" si="20"/>
        <v>7.7950276025555354</v>
      </c>
      <c r="C78" s="14"/>
      <c r="D78" s="14"/>
      <c r="E78" s="14"/>
      <c r="F78" s="14">
        <f t="shared" si="21"/>
        <v>8.7276866330838061</v>
      </c>
      <c r="G78" s="20"/>
    </row>
    <row r="79" spans="1:14">
      <c r="A79" s="24" t="s">
        <v>23</v>
      </c>
      <c r="B79" s="14">
        <f t="shared" si="20"/>
        <v>0.2524801326532331</v>
      </c>
      <c r="C79" s="14"/>
      <c r="D79" s="14"/>
      <c r="E79" s="14"/>
      <c r="F79" s="14">
        <f t="shared" si="21"/>
        <v>0.2952971601205634</v>
      </c>
      <c r="G79" s="20"/>
    </row>
    <row r="80" spans="1:14">
      <c r="A80" s="24" t="s">
        <v>24</v>
      </c>
      <c r="B80" s="14">
        <f t="shared" si="20"/>
        <v>0.58041167636935898</v>
      </c>
      <c r="C80" s="14"/>
      <c r="D80" s="14"/>
      <c r="E80" s="14"/>
      <c r="F80" s="14">
        <f t="shared" si="21"/>
        <v>0.71892095450108062</v>
      </c>
      <c r="G80" s="20"/>
    </row>
    <row r="81" spans="1:18">
      <c r="A81" s="24" t="s">
        <v>25</v>
      </c>
      <c r="B81" s="14">
        <f t="shared" si="20"/>
        <v>0.60225175888875082</v>
      </c>
      <c r="C81" s="14"/>
      <c r="D81" s="14"/>
      <c r="E81" s="14"/>
      <c r="F81" s="14">
        <f t="shared" si="21"/>
        <v>0.83011001822477049</v>
      </c>
      <c r="G81" s="20"/>
    </row>
    <row r="82" spans="1:18">
      <c r="A82" s="24" t="s">
        <v>26</v>
      </c>
      <c r="B82" s="14">
        <f t="shared" si="20"/>
        <v>1.1796521508976197</v>
      </c>
      <c r="C82" s="14"/>
      <c r="D82" s="14"/>
      <c r="E82" s="14"/>
      <c r="F82" s="14">
        <f t="shared" si="21"/>
        <v>1.368036549733004</v>
      </c>
      <c r="G82" s="20"/>
    </row>
    <row r="83" spans="1:18">
      <c r="A83" s="24" t="s">
        <v>27</v>
      </c>
      <c r="B83" s="14">
        <f t="shared" si="20"/>
        <v>0.15213666650282742</v>
      </c>
      <c r="C83" s="14"/>
      <c r="D83" s="14"/>
      <c r="E83" s="14"/>
      <c r="F83" s="14">
        <f t="shared" si="21"/>
        <v>0.17708445172383036</v>
      </c>
      <c r="G83" s="20"/>
    </row>
    <row r="84" spans="1:18">
      <c r="A84" s="24" t="s">
        <v>28</v>
      </c>
      <c r="B84" s="14">
        <f t="shared" si="20"/>
        <v>1.4885014645678041E-3</v>
      </c>
      <c r="C84" s="14"/>
      <c r="D84" s="14"/>
      <c r="E84" s="14"/>
      <c r="F84" s="14">
        <f t="shared" si="21"/>
        <v>1.4887338780109616E-3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9372-EE88-4183-BC44-AA6FF919E72B}">
  <dimension ref="A2:AH117"/>
  <sheetViews>
    <sheetView zoomScale="40" zoomScaleNormal="40" workbookViewId="0">
      <selection activeCell="AA76" sqref="AA76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48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29</v>
      </c>
      <c r="N5" s="1"/>
      <c r="P5" s="1"/>
      <c r="Q5" s="6" t="s">
        <v>45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30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L7" s="12"/>
      <c r="M7" s="12"/>
      <c r="N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L8" s="12"/>
      <c r="M8" s="12"/>
      <c r="N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L9" s="12"/>
      <c r="M9" s="12"/>
      <c r="N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L10" s="12"/>
      <c r="M10" s="12"/>
      <c r="N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L11" s="12"/>
      <c r="M11" s="12"/>
      <c r="N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L12" s="12"/>
      <c r="M12" s="12"/>
      <c r="N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17</v>
      </c>
      <c r="D13" s="12">
        <v>31.214233398400001</v>
      </c>
      <c r="E13" s="12">
        <v>31.514305114740001</v>
      </c>
      <c r="F13" s="12">
        <v>31.900390600000001</v>
      </c>
      <c r="G13" s="12"/>
      <c r="H13" s="12"/>
      <c r="I13" s="16">
        <f t="shared" ref="I13:I24" si="0">AVERAGE(D13:F13)</f>
        <v>31.542976371046667</v>
      </c>
      <c r="J13" s="12"/>
      <c r="K13" s="12"/>
      <c r="L13" s="12">
        <v>25.74327850341</v>
      </c>
      <c r="M13" s="12">
        <v>25.943847600000002</v>
      </c>
      <c r="N13" s="12">
        <v>26.2911224365</v>
      </c>
      <c r="O13" s="12"/>
      <c r="P13" s="12"/>
      <c r="Q13" s="13">
        <f t="shared" ref="Q13:Q24" si="1">AVERAGE(L13:N13)</f>
        <v>25.992749513303334</v>
      </c>
      <c r="R13" s="12"/>
      <c r="S13" s="12"/>
      <c r="T13" s="12">
        <f t="shared" ref="T13:T24" si="2">L13-I13</f>
        <v>-5.7996978676366666</v>
      </c>
      <c r="U13" s="12">
        <f t="shared" ref="U13:U24" si="3">M13-I13</f>
        <v>-5.5991287710466651</v>
      </c>
      <c r="V13" s="12">
        <f t="shared" ref="V13:V24" si="4">N13-I13</f>
        <v>-5.2518539345466664</v>
      </c>
      <c r="W13" s="12"/>
      <c r="X13" s="12"/>
      <c r="Y13" s="12">
        <f t="shared" ref="Y13:Y24" si="5">AVERAGE(T13:V13)</f>
        <v>-5.5502268577433327</v>
      </c>
      <c r="Z13" s="12"/>
      <c r="AA13" s="12"/>
      <c r="AB13" s="12">
        <f t="shared" ref="AB13:AB18" si="6">T13-Y7</f>
        <v>-5.7996978676366666</v>
      </c>
      <c r="AC13" s="12">
        <f t="shared" ref="AC13:AC18" si="7">U13-Y7</f>
        <v>-5.5991287710466651</v>
      </c>
      <c r="AD13" s="12">
        <f t="shared" ref="AD13:AD18" si="8">V13-Y7</f>
        <v>-5.2518539345466664</v>
      </c>
      <c r="AF13" s="9" t="s">
        <v>17</v>
      </c>
      <c r="AG13" s="20">
        <f t="shared" ref="AG13:AG24" si="9">POWER(2,-Y13)</f>
        <v>46.858109932203327</v>
      </c>
      <c r="AH13" s="20"/>
    </row>
    <row r="14" spans="1:34">
      <c r="A14" s="9" t="s">
        <v>18</v>
      </c>
      <c r="B14" s="2"/>
      <c r="D14" s="12">
        <v>35.620773315420003</v>
      </c>
      <c r="E14" s="12">
        <v>34.325298156738</v>
      </c>
      <c r="F14" s="12">
        <v>34.58647583007</v>
      </c>
      <c r="G14" s="12"/>
      <c r="H14" s="12"/>
      <c r="I14" s="16">
        <f t="shared" si="0"/>
        <v>34.844182434075996</v>
      </c>
      <c r="J14" s="12"/>
      <c r="K14" s="12"/>
      <c r="L14" s="12">
        <v>31.910106658935501</v>
      </c>
      <c r="M14" s="12">
        <v>31.332073974609301</v>
      </c>
      <c r="N14" s="12">
        <v>30.347442626953001</v>
      </c>
      <c r="O14" s="12"/>
      <c r="P14" s="12"/>
      <c r="Q14" s="13">
        <f t="shared" si="1"/>
        <v>31.1965410868326</v>
      </c>
      <c r="R14" s="12"/>
      <c r="S14" s="12"/>
      <c r="T14" s="12">
        <f t="shared" si="2"/>
        <v>-2.9340757751404958</v>
      </c>
      <c r="U14" s="12">
        <f t="shared" si="3"/>
        <v>-3.5121084594666954</v>
      </c>
      <c r="V14" s="12">
        <f t="shared" si="4"/>
        <v>-4.4967398071229958</v>
      </c>
      <c r="W14" s="12"/>
      <c r="X14" s="12"/>
      <c r="Y14" s="12">
        <f t="shared" si="5"/>
        <v>-3.6476413472433955</v>
      </c>
      <c r="Z14" s="12"/>
      <c r="AA14" s="12"/>
      <c r="AB14" s="12">
        <f t="shared" si="6"/>
        <v>-2.9340757751404958</v>
      </c>
      <c r="AC14" s="12">
        <f t="shared" si="7"/>
        <v>-3.5121084594666954</v>
      </c>
      <c r="AD14" s="12">
        <f t="shared" si="8"/>
        <v>-4.4967398071229958</v>
      </c>
      <c r="AF14" s="9" t="s">
        <v>18</v>
      </c>
      <c r="AG14" s="20">
        <f t="shared" si="9"/>
        <v>12.53283895080984</v>
      </c>
      <c r="AH14" s="20"/>
    </row>
    <row r="15" spans="1:34">
      <c r="A15" s="9" t="s">
        <v>19</v>
      </c>
      <c r="D15" s="12">
        <v>32.446565667000002</v>
      </c>
      <c r="E15" s="12">
        <v>33.568847656199999</v>
      </c>
      <c r="F15" s="12">
        <v>34.879264684652398</v>
      </c>
      <c r="G15" s="12"/>
      <c r="H15" s="12"/>
      <c r="I15" s="16">
        <f t="shared" si="0"/>
        <v>33.631559335950797</v>
      </c>
      <c r="J15" s="12"/>
      <c r="K15" s="12"/>
      <c r="L15" s="12">
        <v>29.628256988524999</v>
      </c>
      <c r="M15" s="12">
        <v>29.679693603499999</v>
      </c>
      <c r="N15" s="12">
        <v>30.84863</v>
      </c>
      <c r="O15" s="12"/>
      <c r="P15" s="12"/>
      <c r="Q15" s="13">
        <f t="shared" si="1"/>
        <v>30.052193530674998</v>
      </c>
      <c r="R15" s="12"/>
      <c r="S15" s="12"/>
      <c r="T15" s="12">
        <f t="shared" si="2"/>
        <v>-4.003302347425798</v>
      </c>
      <c r="U15" s="12">
        <f t="shared" si="3"/>
        <v>-3.9518657324507984</v>
      </c>
      <c r="V15" s="12">
        <f t="shared" si="4"/>
        <v>-2.7829293359507972</v>
      </c>
      <c r="W15" s="12"/>
      <c r="X15" s="12"/>
      <c r="Y15" s="12">
        <f t="shared" si="5"/>
        <v>-3.5793658052757977</v>
      </c>
      <c r="Z15" s="12"/>
      <c r="AA15" s="12"/>
      <c r="AB15" s="12">
        <f t="shared" si="6"/>
        <v>-4.003302347425798</v>
      </c>
      <c r="AC15" s="12">
        <f t="shared" si="7"/>
        <v>-3.9518657324507984</v>
      </c>
      <c r="AD15" s="12">
        <f t="shared" si="8"/>
        <v>-2.7829293359507972</v>
      </c>
      <c r="AF15" s="9" t="s">
        <v>19</v>
      </c>
      <c r="AG15" s="20">
        <f t="shared" si="9"/>
        <v>11.953538174708614</v>
      </c>
      <c r="AH15" s="20"/>
    </row>
    <row r="16" spans="1:34">
      <c r="A16" s="9" t="s">
        <v>20</v>
      </c>
      <c r="D16" s="12">
        <v>35.895828369139998</v>
      </c>
      <c r="E16" s="12">
        <v>35.659834106399998</v>
      </c>
      <c r="F16" s="12">
        <v>36.548524975500001</v>
      </c>
      <c r="G16" s="12"/>
      <c r="H16" s="12"/>
      <c r="I16" s="16">
        <f t="shared" si="0"/>
        <v>36.034729150346671</v>
      </c>
      <c r="J16" s="12"/>
      <c r="K16" s="12"/>
      <c r="L16" s="12">
        <v>26.682838973999001</v>
      </c>
      <c r="M16" s="12">
        <v>27.498495160000001</v>
      </c>
      <c r="N16" s="12">
        <v>26.655232238768999</v>
      </c>
      <c r="O16" s="12"/>
      <c r="P16" s="12"/>
      <c r="Q16" s="13">
        <f t="shared" si="1"/>
        <v>26.945522124256001</v>
      </c>
      <c r="R16" s="12"/>
      <c r="S16" s="12"/>
      <c r="T16" s="12">
        <f t="shared" si="2"/>
        <v>-9.3518901763476698</v>
      </c>
      <c r="U16" s="12">
        <f>M16-I16</f>
        <v>-8.5362339903466697</v>
      </c>
      <c r="V16" s="12">
        <f t="shared" si="4"/>
        <v>-9.3794969115776716</v>
      </c>
      <c r="W16" s="12"/>
      <c r="X16" s="12"/>
      <c r="Y16" s="12">
        <f t="shared" si="5"/>
        <v>-9.089207026090671</v>
      </c>
      <c r="Z16" s="12"/>
      <c r="AA16" s="12"/>
      <c r="AB16" s="12">
        <f t="shared" si="6"/>
        <v>-9.3518901763476698</v>
      </c>
      <c r="AC16" s="12">
        <f t="shared" si="7"/>
        <v>-8.5362339903466697</v>
      </c>
      <c r="AD16" s="12">
        <f t="shared" si="8"/>
        <v>-9.3794969115776716</v>
      </c>
      <c r="AF16" s="9" t="s">
        <v>20</v>
      </c>
      <c r="AG16" s="20">
        <f t="shared" si="9"/>
        <v>544.65808110386081</v>
      </c>
      <c r="AH16" s="20"/>
    </row>
    <row r="17" spans="1:34">
      <c r="A17" s="9" t="s">
        <v>21</v>
      </c>
      <c r="D17" s="12">
        <v>37.215546236572202</v>
      </c>
      <c r="E17" s="12">
        <v>37.254856005800001</v>
      </c>
      <c r="F17" s="12">
        <v>37.584297851000002</v>
      </c>
      <c r="G17" s="12"/>
      <c r="H17" s="12"/>
      <c r="I17" s="16">
        <f t="shared" si="0"/>
        <v>37.351566697790737</v>
      </c>
      <c r="J17" s="12"/>
      <c r="K17" s="12"/>
      <c r="L17" s="12">
        <v>28.627420806884</v>
      </c>
      <c r="M17" s="12">
        <v>28.682967529199999</v>
      </c>
      <c r="N17" s="12">
        <v>28.599563079833899</v>
      </c>
      <c r="O17" s="12"/>
      <c r="P17" s="12"/>
      <c r="Q17" s="13">
        <f t="shared" si="1"/>
        <v>28.636650471972633</v>
      </c>
      <c r="R17" s="12"/>
      <c r="S17" s="12"/>
      <c r="T17" s="12">
        <f t="shared" si="2"/>
        <v>-8.7241458909067369</v>
      </c>
      <c r="U17" s="12">
        <f t="shared" si="3"/>
        <v>-8.6685991685907382</v>
      </c>
      <c r="V17" s="12">
        <f t="shared" si="4"/>
        <v>-8.7520036179568379</v>
      </c>
      <c r="W17" s="12"/>
      <c r="X17" s="12"/>
      <c r="Y17" s="12">
        <f t="shared" si="5"/>
        <v>-8.7149162258181043</v>
      </c>
      <c r="Z17" s="12"/>
      <c r="AA17" s="12"/>
      <c r="AB17" s="12">
        <f t="shared" si="6"/>
        <v>-8.7241458909067369</v>
      </c>
      <c r="AC17" s="12">
        <f t="shared" si="7"/>
        <v>-8.6685991685907382</v>
      </c>
      <c r="AD17" s="12">
        <f t="shared" si="8"/>
        <v>-8.7520036179568379</v>
      </c>
      <c r="AF17" s="9" t="s">
        <v>21</v>
      </c>
      <c r="AG17" s="20">
        <f t="shared" si="9"/>
        <v>420.19530316975204</v>
      </c>
      <c r="AH17" s="20"/>
    </row>
    <row r="18" spans="1:34">
      <c r="A18" s="9" t="s">
        <v>22</v>
      </c>
      <c r="D18" s="12">
        <v>34.258734790039</v>
      </c>
      <c r="E18" s="12">
        <v>35.658901586913998</v>
      </c>
      <c r="F18" s="12">
        <v>36.245864819334997</v>
      </c>
      <c r="G18" s="12"/>
      <c r="H18" s="12"/>
      <c r="I18" s="16">
        <f t="shared" si="0"/>
        <v>35.387833732095999</v>
      </c>
      <c r="J18" s="12"/>
      <c r="K18" s="12"/>
      <c r="L18" s="12">
        <v>27.648386108299999</v>
      </c>
      <c r="M18" s="12">
        <v>28.681114349365</v>
      </c>
      <c r="N18" s="12">
        <v>27.682050781249998</v>
      </c>
      <c r="O18" s="12"/>
      <c r="P18" s="12"/>
      <c r="Q18" s="13">
        <f t="shared" si="1"/>
        <v>28.003850412971662</v>
      </c>
      <c r="R18" s="12"/>
      <c r="S18" s="12"/>
      <c r="T18" s="12">
        <f t="shared" si="2"/>
        <v>-7.7394476237959999</v>
      </c>
      <c r="U18" s="12">
        <f t="shared" si="3"/>
        <v>-6.7067193827309985</v>
      </c>
      <c r="V18" s="12">
        <f t="shared" si="4"/>
        <v>-7.7057829508460003</v>
      </c>
      <c r="W18" s="12"/>
      <c r="X18" s="12"/>
      <c r="Y18" s="12">
        <f t="shared" si="5"/>
        <v>-7.3839833191243329</v>
      </c>
      <c r="Z18" s="12"/>
      <c r="AA18" s="12"/>
      <c r="AB18" s="12">
        <f t="shared" si="6"/>
        <v>-7.7394476237959999</v>
      </c>
      <c r="AC18" s="12">
        <f t="shared" si="7"/>
        <v>-6.7067193827309985</v>
      </c>
      <c r="AD18" s="12">
        <f t="shared" si="8"/>
        <v>-7.7057829508460003</v>
      </c>
      <c r="AF18" s="9" t="s">
        <v>22</v>
      </c>
      <c r="AG18" s="20">
        <f t="shared" si="9"/>
        <v>167.03230201511226</v>
      </c>
      <c r="AH18" s="20"/>
    </row>
    <row r="19" spans="1:34" ht="15.6" customHeight="1">
      <c r="A19" s="9" t="s">
        <v>23</v>
      </c>
      <c r="D19" s="12">
        <v>34.258632323999997</v>
      </c>
      <c r="E19" s="12">
        <v>35.658432617000003</v>
      </c>
      <c r="F19" s="12">
        <v>35.325763305659997</v>
      </c>
      <c r="G19" s="12"/>
      <c r="H19" s="12"/>
      <c r="I19" s="16">
        <f t="shared" si="0"/>
        <v>35.080942748886663</v>
      </c>
      <c r="J19" s="12"/>
      <c r="K19" s="12"/>
      <c r="L19" s="12">
        <v>26.360866165161099</v>
      </c>
      <c r="M19" s="12">
        <v>27.363772430419001</v>
      </c>
      <c r="N19" s="12">
        <v>28.653772430419</v>
      </c>
      <c r="O19" s="12"/>
      <c r="P19" s="12"/>
      <c r="Q19" s="13">
        <f t="shared" si="1"/>
        <v>27.459470341999701</v>
      </c>
      <c r="R19" s="12"/>
      <c r="S19" s="12"/>
      <c r="T19" s="12">
        <f t="shared" si="2"/>
        <v>-8.7200765837255645</v>
      </c>
      <c r="U19" s="12">
        <f t="shared" si="3"/>
        <v>-7.7171703184676623</v>
      </c>
      <c r="V19" s="12">
        <f t="shared" si="4"/>
        <v>-6.4271703184676632</v>
      </c>
      <c r="W19" s="12"/>
      <c r="X19" s="12"/>
      <c r="Y19" s="12">
        <f t="shared" si="5"/>
        <v>-7.621472406886963</v>
      </c>
      <c r="Z19" s="12"/>
      <c r="AA19" s="12"/>
      <c r="AB19" s="12">
        <f t="shared" ref="AB19:AB24" si="10">T19-Y7</f>
        <v>-8.7200765837255645</v>
      </c>
      <c r="AC19" s="12">
        <f t="shared" ref="AC19:AC24" si="11">U19-Y7</f>
        <v>-7.7171703184676623</v>
      </c>
      <c r="AD19" s="12">
        <f t="shared" ref="AD19:AD24" si="12">V19-Y7</f>
        <v>-6.4271703184676632</v>
      </c>
      <c r="AF19" s="9" t="s">
        <v>23</v>
      </c>
      <c r="AG19" s="20">
        <f t="shared" si="9"/>
        <v>196.9208971024371</v>
      </c>
      <c r="AH19" s="20"/>
    </row>
    <row r="20" spans="1:34">
      <c r="A20" s="9" t="s">
        <v>24</v>
      </c>
      <c r="D20" s="12">
        <v>36.254739135740003</v>
      </c>
      <c r="E20" s="12">
        <v>36.5485935791015</v>
      </c>
      <c r="F20" s="12">
        <v>36.258154785156201</v>
      </c>
      <c r="G20" s="12"/>
      <c r="H20" s="12"/>
      <c r="I20" s="16">
        <f t="shared" si="0"/>
        <v>36.353829166665896</v>
      </c>
      <c r="J20" s="12"/>
      <c r="K20" s="12"/>
      <c r="L20" s="12">
        <v>30.648105911254799</v>
      </c>
      <c r="M20" s="12">
        <v>30.65137329101</v>
      </c>
      <c r="N20" s="12">
        <v>29.6822177124</v>
      </c>
      <c r="O20" s="12"/>
      <c r="P20" s="12"/>
      <c r="Q20" s="13">
        <f t="shared" si="1"/>
        <v>30.327232304888266</v>
      </c>
      <c r="R20" s="12"/>
      <c r="S20" s="12"/>
      <c r="T20" s="12">
        <f t="shared" si="2"/>
        <v>-5.7057232554110975</v>
      </c>
      <c r="U20" s="12">
        <f t="shared" si="3"/>
        <v>-5.7024558756558967</v>
      </c>
      <c r="V20" s="12">
        <f t="shared" si="4"/>
        <v>-6.6716114542658964</v>
      </c>
      <c r="W20" s="12"/>
      <c r="X20" s="12"/>
      <c r="Y20" s="12">
        <f t="shared" si="5"/>
        <v>-6.0265968617776302</v>
      </c>
      <c r="Z20" s="12"/>
      <c r="AA20" s="12"/>
      <c r="AB20" s="12">
        <f t="shared" si="10"/>
        <v>-5.7057232554110975</v>
      </c>
      <c r="AC20" s="12">
        <f t="shared" si="11"/>
        <v>-5.7024558756558967</v>
      </c>
      <c r="AD20" s="12">
        <f t="shared" si="12"/>
        <v>-6.6716114542658964</v>
      </c>
      <c r="AF20" s="9" t="s">
        <v>24</v>
      </c>
      <c r="AG20" s="20">
        <f t="shared" si="9"/>
        <v>65.190817499207768</v>
      </c>
      <c r="AH20" s="20"/>
    </row>
    <row r="21" spans="1:34">
      <c r="A21" s="9" t="s">
        <v>25</v>
      </c>
      <c r="D21" s="12">
        <v>34.254868286099999</v>
      </c>
      <c r="E21" s="12">
        <v>33.258727600089998</v>
      </c>
      <c r="F21" s="12">
        <v>33.257746215819999</v>
      </c>
      <c r="G21" s="12"/>
      <c r="H21" s="12"/>
      <c r="I21" s="16">
        <f t="shared" si="0"/>
        <v>33.590447367336658</v>
      </c>
      <c r="J21" s="12"/>
      <c r="K21" s="12"/>
      <c r="L21" s="12">
        <v>27.685385551452601</v>
      </c>
      <c r="M21" s="12">
        <v>27.368742980956998</v>
      </c>
      <c r="N21" s="12">
        <v>28.655400390619999</v>
      </c>
      <c r="O21" s="12"/>
      <c r="P21" s="12"/>
      <c r="Q21" s="13">
        <f t="shared" si="1"/>
        <v>27.903176307676532</v>
      </c>
      <c r="R21" s="12"/>
      <c r="S21" s="12"/>
      <c r="T21" s="12">
        <f t="shared" si="2"/>
        <v>-5.9050618158840571</v>
      </c>
      <c r="U21" s="12">
        <f t="shared" si="3"/>
        <v>-6.2217043863796597</v>
      </c>
      <c r="V21" s="12">
        <f t="shared" si="4"/>
        <v>-4.9350469767166594</v>
      </c>
      <c r="W21" s="12"/>
      <c r="X21" s="12"/>
      <c r="Y21" s="12">
        <f>AVERAGE(T21:V21)</f>
        <v>-5.6872710596601257</v>
      </c>
      <c r="Z21" s="12"/>
      <c r="AA21" s="12"/>
      <c r="AB21" s="12">
        <f t="shared" si="10"/>
        <v>-5.9050618158840571</v>
      </c>
      <c r="AC21" s="12">
        <f t="shared" si="11"/>
        <v>-6.2217043863796597</v>
      </c>
      <c r="AD21" s="12">
        <f t="shared" si="12"/>
        <v>-4.9350469767166594</v>
      </c>
      <c r="AF21" s="9" t="s">
        <v>25</v>
      </c>
      <c r="AG21" s="20">
        <f t="shared" si="9"/>
        <v>51.5275131059323</v>
      </c>
      <c r="AH21" s="20"/>
    </row>
    <row r="22" spans="1:34">
      <c r="A22" s="9" t="s">
        <v>26</v>
      </c>
      <c r="D22" s="12">
        <v>35.258521000000002</v>
      </c>
      <c r="E22" s="12">
        <v>34.258272949210003</v>
      </c>
      <c r="F22" s="12">
        <v>36.488486954929797</v>
      </c>
      <c r="G22" s="12"/>
      <c r="H22" s="12"/>
      <c r="I22" s="16">
        <f t="shared" si="0"/>
        <v>35.335093634713267</v>
      </c>
      <c r="J22" s="12"/>
      <c r="K22" s="12"/>
      <c r="L22" s="12">
        <v>26.5848097610473</v>
      </c>
      <c r="M22" s="12">
        <v>26.574497985838999</v>
      </c>
      <c r="N22" s="12">
        <v>27.258400000000002</v>
      </c>
      <c r="O22" s="12"/>
      <c r="P22" s="12"/>
      <c r="Q22" s="13">
        <f t="shared" si="1"/>
        <v>26.805902582295431</v>
      </c>
      <c r="R22" s="12"/>
      <c r="S22" s="12"/>
      <c r="T22" s="12">
        <f t="shared" si="2"/>
        <v>-8.7502838736659676</v>
      </c>
      <c r="U22" s="12">
        <f t="shared" si="3"/>
        <v>-8.7605956488742684</v>
      </c>
      <c r="V22" s="12">
        <f>N22-I22</f>
        <v>-8.0766936347132656</v>
      </c>
      <c r="W22" s="12"/>
      <c r="X22" s="12"/>
      <c r="Y22" s="12">
        <f t="shared" si="5"/>
        <v>-8.5291910524178345</v>
      </c>
      <c r="Z22" s="12"/>
      <c r="AA22" s="12"/>
      <c r="AB22" s="12">
        <f t="shared" si="10"/>
        <v>-8.7502838736659676</v>
      </c>
      <c r="AC22" s="12">
        <f t="shared" si="11"/>
        <v>-8.7605956488742684</v>
      </c>
      <c r="AD22" s="12">
        <f t="shared" si="12"/>
        <v>-8.0766936347132656</v>
      </c>
      <c r="AF22" s="9" t="s">
        <v>26</v>
      </c>
      <c r="AG22" s="20">
        <f t="shared" si="9"/>
        <v>369.43866441561607</v>
      </c>
      <c r="AH22" s="20"/>
    </row>
    <row r="23" spans="1:34">
      <c r="A23" s="9" t="s">
        <v>27</v>
      </c>
      <c r="D23" s="12">
        <v>35.685227539000003</v>
      </c>
      <c r="E23" s="12">
        <v>36.322284894866897</v>
      </c>
      <c r="F23" s="12">
        <v>35.9589159849832</v>
      </c>
      <c r="G23" s="12"/>
      <c r="H23" s="12"/>
      <c r="I23" s="16">
        <f t="shared" si="0"/>
        <v>35.988809472950038</v>
      </c>
      <c r="J23" s="12"/>
      <c r="K23" s="12"/>
      <c r="L23" s="12"/>
      <c r="M23" s="12">
        <v>29.688997512817298</v>
      </c>
      <c r="N23" s="12">
        <v>28.6589849</v>
      </c>
      <c r="O23" s="12"/>
      <c r="P23" s="12"/>
      <c r="Q23" s="13">
        <f t="shared" si="1"/>
        <v>29.173991206408651</v>
      </c>
      <c r="R23" s="12"/>
      <c r="S23" s="12"/>
      <c r="T23" s="12"/>
      <c r="U23" s="12">
        <f t="shared" si="3"/>
        <v>-6.2998119601327396</v>
      </c>
      <c r="V23" s="12">
        <f>N23-I23</f>
        <v>-7.329824572950038</v>
      </c>
      <c r="W23" s="12"/>
      <c r="X23" s="12"/>
      <c r="Y23" s="12">
        <f t="shared" si="5"/>
        <v>-6.8148182665413888</v>
      </c>
      <c r="Z23" s="12"/>
      <c r="AA23" s="12"/>
      <c r="AB23" s="12">
        <f t="shared" si="10"/>
        <v>0</v>
      </c>
      <c r="AC23" s="12">
        <f t="shared" si="11"/>
        <v>-6.2998119601327396</v>
      </c>
      <c r="AD23" s="12">
        <f t="shared" si="12"/>
        <v>-7.329824572950038</v>
      </c>
      <c r="AF23" s="9" t="s">
        <v>27</v>
      </c>
      <c r="AG23" s="20">
        <f t="shared" si="9"/>
        <v>112.58089923022781</v>
      </c>
      <c r="AH23" s="20"/>
    </row>
    <row r="24" spans="1:34">
      <c r="A24" s="9" t="s">
        <v>28</v>
      </c>
      <c r="D24" s="12">
        <v>34.2882284845548</v>
      </c>
      <c r="E24" s="12">
        <v>35.818152153701703</v>
      </c>
      <c r="F24" s="12">
        <v>34.628984918928403</v>
      </c>
      <c r="G24" s="12"/>
      <c r="H24" s="12"/>
      <c r="I24" s="16">
        <f t="shared" si="0"/>
        <v>34.911788519061638</v>
      </c>
      <c r="J24" s="12"/>
      <c r="K24" s="12"/>
      <c r="L24" s="12">
        <v>29.59599429931</v>
      </c>
      <c r="M24" s="12">
        <v>29.547370600000001</v>
      </c>
      <c r="N24" s="12">
        <v>30.957998590599999</v>
      </c>
      <c r="O24" s="12"/>
      <c r="P24" s="12"/>
      <c r="Q24" s="13">
        <f t="shared" si="1"/>
        <v>30.033787829969999</v>
      </c>
      <c r="R24" s="12"/>
      <c r="S24" s="12"/>
      <c r="T24" s="12">
        <f t="shared" si="2"/>
        <v>-5.3157942197516377</v>
      </c>
      <c r="U24" s="12">
        <f t="shared" si="3"/>
        <v>-5.364417919061637</v>
      </c>
      <c r="V24" s="12">
        <f t="shared" si="4"/>
        <v>-3.9537899284616387</v>
      </c>
      <c r="W24" s="12"/>
      <c r="X24" s="12"/>
      <c r="Y24" s="12">
        <f t="shared" si="5"/>
        <v>-4.8780006890916381</v>
      </c>
      <c r="Z24" s="12"/>
      <c r="AA24" s="12"/>
      <c r="AB24" s="12">
        <f t="shared" si="10"/>
        <v>-5.3157942197516377</v>
      </c>
      <c r="AC24" s="12">
        <f t="shared" si="11"/>
        <v>-5.364417919061637</v>
      </c>
      <c r="AD24" s="12">
        <f t="shared" si="12"/>
        <v>-3.9537899284616387</v>
      </c>
      <c r="AF24" s="9" t="s">
        <v>28</v>
      </c>
      <c r="AG24" s="20">
        <f t="shared" si="9"/>
        <v>29.405226316495167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31</v>
      </c>
      <c r="M33" s="1"/>
      <c r="O33" s="1"/>
      <c r="P33" s="6" t="s">
        <v>32</v>
      </c>
      <c r="Q33" s="1"/>
      <c r="S33" s="1"/>
      <c r="T33" s="8" t="s">
        <v>33</v>
      </c>
      <c r="U33" s="1"/>
      <c r="W33" s="1"/>
      <c r="X33" s="8" t="s">
        <v>34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17</v>
      </c>
      <c r="B41" s="12">
        <f t="shared" ref="B41:B52" si="13">AVERAGE(AB13:AD13)</f>
        <v>-5.5502268577433327</v>
      </c>
      <c r="C41" s="12"/>
      <c r="D41" s="12"/>
      <c r="E41" s="14">
        <f t="shared" ref="E41:E52" si="14">POWER(2,-B41)</f>
        <v>46.858109932203327</v>
      </c>
      <c r="F41" s="12"/>
      <c r="G41" s="12"/>
      <c r="H41" s="12">
        <f t="shared" ref="H41:H52" si="15">STDEV(T13:V13)/SQRT(6)</f>
        <v>0.11315681714581255</v>
      </c>
      <c r="I41" s="12"/>
      <c r="J41" s="12"/>
      <c r="K41" s="12"/>
      <c r="L41" s="12">
        <f t="shared" ref="L41:L52" si="16">Y13+H41</f>
        <v>-5.4370700405975203</v>
      </c>
      <c r="M41" s="15"/>
      <c r="N41" s="12"/>
      <c r="O41" s="12"/>
      <c r="P41" s="12">
        <f t="shared" ref="P41:P52" si="17">Y13-H41</f>
        <v>-5.6633836748891451</v>
      </c>
      <c r="Q41" s="12"/>
      <c r="R41" s="12"/>
      <c r="S41" s="12"/>
      <c r="T41" s="12">
        <f t="shared" ref="T41:T52" si="18">POWER(2,-L41)</f>
        <v>43.323264155631371</v>
      </c>
      <c r="U41" s="12"/>
      <c r="V41" s="12"/>
      <c r="W41" s="12"/>
      <c r="X41" s="12">
        <f t="shared" ref="X41:X52" si="19">POWER(2,-P41)</f>
        <v>50.681371988288802</v>
      </c>
    </row>
    <row r="42" spans="1:25">
      <c r="A42" s="9" t="s">
        <v>18</v>
      </c>
      <c r="B42" s="12">
        <f t="shared" si="13"/>
        <v>-3.6476413472433955</v>
      </c>
      <c r="C42" s="12"/>
      <c r="D42" s="12"/>
      <c r="E42" s="14">
        <f t="shared" si="14"/>
        <v>12.53283895080984</v>
      </c>
      <c r="F42" s="12"/>
      <c r="G42" s="12"/>
      <c r="H42" s="12">
        <f t="shared" si="15"/>
        <v>0.32255660794263941</v>
      </c>
      <c r="I42" s="12"/>
      <c r="J42" s="12"/>
      <c r="K42" s="12"/>
      <c r="L42" s="12">
        <f t="shared" si="16"/>
        <v>-3.3250847393007561</v>
      </c>
      <c r="M42" s="15"/>
      <c r="N42" s="12"/>
      <c r="O42" s="12"/>
      <c r="P42" s="12">
        <f t="shared" si="17"/>
        <v>-3.9701979551860349</v>
      </c>
      <c r="Q42" s="12"/>
      <c r="R42" s="12"/>
      <c r="S42" s="12"/>
      <c r="T42" s="12">
        <f t="shared" si="18"/>
        <v>10.021904146359155</v>
      </c>
      <c r="U42" s="12"/>
      <c r="V42" s="12"/>
      <c r="W42" s="12"/>
      <c r="X42" s="12">
        <f t="shared" si="19"/>
        <v>15.67287512164031</v>
      </c>
    </row>
    <row r="43" spans="1:25">
      <c r="A43" s="9" t="s">
        <v>19</v>
      </c>
      <c r="B43" s="12">
        <f t="shared" si="13"/>
        <v>-3.5793658052757977</v>
      </c>
      <c r="C43" s="12"/>
      <c r="D43" s="12"/>
      <c r="E43" s="14">
        <f t="shared" si="14"/>
        <v>11.953538174708614</v>
      </c>
      <c r="F43" s="12"/>
      <c r="G43" s="12"/>
      <c r="H43" s="12">
        <f t="shared" si="15"/>
        <v>0.28177849415015599</v>
      </c>
      <c r="I43" s="12"/>
      <c r="J43" s="12"/>
      <c r="K43" s="12"/>
      <c r="L43" s="12">
        <f t="shared" si="16"/>
        <v>-3.2975873111256417</v>
      </c>
      <c r="M43" s="15"/>
      <c r="N43" s="12"/>
      <c r="O43" s="12"/>
      <c r="P43" s="12">
        <f t="shared" si="17"/>
        <v>-3.8611442994259537</v>
      </c>
      <c r="Q43" s="12"/>
      <c r="R43" s="12"/>
      <c r="S43" s="12"/>
      <c r="T43" s="12">
        <f t="shared" si="18"/>
        <v>9.832697851881651</v>
      </c>
      <c r="U43" s="12"/>
      <c r="V43" s="12"/>
      <c r="W43" s="12"/>
      <c r="X43" s="12">
        <f t="shared" si="19"/>
        <v>14.531828095060634</v>
      </c>
    </row>
    <row r="44" spans="1:25">
      <c r="A44" s="9" t="s">
        <v>20</v>
      </c>
      <c r="B44" s="12">
        <f t="shared" si="13"/>
        <v>-9.089207026090671</v>
      </c>
      <c r="C44" s="12"/>
      <c r="D44" s="12"/>
      <c r="E44" s="14">
        <f t="shared" si="14"/>
        <v>544.65808110386081</v>
      </c>
      <c r="F44" s="12"/>
      <c r="G44" s="12"/>
      <c r="H44" s="12">
        <f t="shared" si="15"/>
        <v>0.19558668864575404</v>
      </c>
      <c r="I44" s="12"/>
      <c r="J44" s="12"/>
      <c r="K44" s="12"/>
      <c r="L44" s="12">
        <f t="shared" si="16"/>
        <v>-8.8936203374449168</v>
      </c>
      <c r="M44" s="15"/>
      <c r="N44" s="12"/>
      <c r="O44" s="12"/>
      <c r="P44" s="12">
        <f t="shared" si="17"/>
        <v>-9.2847937147364252</v>
      </c>
      <c r="Q44" s="12"/>
      <c r="R44" s="12"/>
      <c r="S44" s="12"/>
      <c r="T44" s="12">
        <f t="shared" si="18"/>
        <v>475.60508754604871</v>
      </c>
      <c r="U44" s="12"/>
      <c r="V44" s="12"/>
      <c r="W44" s="12"/>
      <c r="X44" s="12">
        <f t="shared" si="19"/>
        <v>623.73686295569178</v>
      </c>
    </row>
    <row r="45" spans="1:25">
      <c r="A45" s="9" t="s">
        <v>21</v>
      </c>
      <c r="B45" s="12">
        <f t="shared" si="13"/>
        <v>-8.7149162258181043</v>
      </c>
      <c r="C45" s="12"/>
      <c r="D45" s="12"/>
      <c r="E45" s="14">
        <f t="shared" si="14"/>
        <v>420.19530316975204</v>
      </c>
      <c r="F45" s="12"/>
      <c r="G45" s="12"/>
      <c r="H45" s="12">
        <f t="shared" si="15"/>
        <v>1.7334770365519767E-2</v>
      </c>
      <c r="I45" s="12"/>
      <c r="J45" s="12"/>
      <c r="K45" s="12"/>
      <c r="L45" s="12">
        <f t="shared" si="16"/>
        <v>-8.6975814554525854</v>
      </c>
      <c r="M45" s="15"/>
      <c r="N45" s="12"/>
      <c r="O45" s="12"/>
      <c r="P45" s="12">
        <f t="shared" si="17"/>
        <v>-8.7322509961836232</v>
      </c>
      <c r="Q45" s="12"/>
      <c r="R45" s="12"/>
      <c r="S45" s="12"/>
      <c r="T45" s="12">
        <f t="shared" si="18"/>
        <v>415.17663805319677</v>
      </c>
      <c r="U45" s="12"/>
      <c r="V45" s="12"/>
      <c r="W45" s="12"/>
      <c r="X45" s="12">
        <f t="shared" si="19"/>
        <v>425.27463403009864</v>
      </c>
    </row>
    <row r="46" spans="1:25">
      <c r="A46" s="9" t="s">
        <v>22</v>
      </c>
      <c r="B46" s="12">
        <f t="shared" si="13"/>
        <v>-7.3839833191243329</v>
      </c>
      <c r="C46" s="12"/>
      <c r="D46" s="12"/>
      <c r="E46" s="14">
        <f t="shared" si="14"/>
        <v>167.03230201511226</v>
      </c>
      <c r="F46" s="12"/>
      <c r="G46" s="12"/>
      <c r="H46" s="12">
        <f t="shared" si="15"/>
        <v>0.23954754476076126</v>
      </c>
      <c r="I46" s="12"/>
      <c r="J46" s="12"/>
      <c r="K46" s="12"/>
      <c r="L46" s="12">
        <f t="shared" si="16"/>
        <v>-7.144435774363572</v>
      </c>
      <c r="M46" s="12"/>
      <c r="N46" s="12"/>
      <c r="O46" s="12"/>
      <c r="P46" s="12">
        <f t="shared" si="17"/>
        <v>-7.6235308638850938</v>
      </c>
      <c r="Q46" s="12"/>
      <c r="R46" s="12"/>
      <c r="S46" s="12"/>
      <c r="T46" s="12">
        <f t="shared" si="18"/>
        <v>141.47818190234796</v>
      </c>
      <c r="U46" s="12"/>
      <c r="V46" s="12"/>
      <c r="W46" s="12"/>
      <c r="X46" s="12">
        <f>POWER(2,-P46)</f>
        <v>197.20206707013551</v>
      </c>
    </row>
    <row r="47" spans="1:25">
      <c r="A47" s="9" t="s">
        <v>23</v>
      </c>
      <c r="B47" s="12">
        <f t="shared" si="13"/>
        <v>-7.621472406886963</v>
      </c>
      <c r="C47" s="12"/>
      <c r="D47" s="12"/>
      <c r="E47" s="14">
        <f t="shared" si="14"/>
        <v>196.9208971024371</v>
      </c>
      <c r="F47" s="12"/>
      <c r="G47" s="12"/>
      <c r="H47" s="12">
        <f t="shared" si="15"/>
        <v>0.46925887543114497</v>
      </c>
      <c r="I47" s="12"/>
      <c r="J47" s="12"/>
      <c r="K47" s="12"/>
      <c r="L47" s="12">
        <f t="shared" si="16"/>
        <v>-7.1522135314558177</v>
      </c>
      <c r="M47" s="12"/>
      <c r="N47" s="12"/>
      <c r="O47" s="12"/>
      <c r="P47" s="12">
        <f t="shared" si="17"/>
        <v>-8.0907312823181083</v>
      </c>
      <c r="Q47" s="12"/>
      <c r="R47" s="12"/>
      <c r="S47" s="12"/>
      <c r="T47" s="12">
        <f t="shared" si="18"/>
        <v>142.24296891059083</v>
      </c>
      <c r="U47" s="12"/>
      <c r="V47" s="12"/>
      <c r="W47" s="12"/>
      <c r="X47" s="12">
        <f t="shared" si="19"/>
        <v>272.61691746607926</v>
      </c>
    </row>
    <row r="48" spans="1:25">
      <c r="A48" s="9" t="s">
        <v>24</v>
      </c>
      <c r="B48" s="12">
        <f t="shared" si="13"/>
        <v>-6.0265968617776302</v>
      </c>
      <c r="C48" s="12"/>
      <c r="D48" s="12"/>
      <c r="E48" s="14">
        <f t="shared" si="14"/>
        <v>65.190817499207768</v>
      </c>
      <c r="F48" s="12"/>
      <c r="G48" s="12"/>
      <c r="H48" s="12">
        <f t="shared" si="15"/>
        <v>0.22804807144354433</v>
      </c>
      <c r="I48" s="12"/>
      <c r="J48" s="12"/>
      <c r="K48" s="12"/>
      <c r="L48" s="12">
        <f t="shared" si="16"/>
        <v>-5.7985487903340855</v>
      </c>
      <c r="M48" s="12"/>
      <c r="N48" s="12"/>
      <c r="O48" s="12"/>
      <c r="P48" s="12">
        <f t="shared" si="17"/>
        <v>-6.2546449332211749</v>
      </c>
      <c r="Q48" s="12"/>
      <c r="R48" s="12"/>
      <c r="S48" s="12"/>
      <c r="T48" s="12">
        <f t="shared" si="18"/>
        <v>55.65922016776414</v>
      </c>
      <c r="U48" s="12"/>
      <c r="V48" s="12"/>
      <c r="W48" s="12"/>
      <c r="X48" s="12">
        <f t="shared" si="19"/>
        <v>76.354693317754609</v>
      </c>
    </row>
    <row r="49" spans="1:24">
      <c r="A49" s="9" t="s">
        <v>25</v>
      </c>
      <c r="B49" s="12">
        <f t="shared" si="13"/>
        <v>-5.6872710596601257</v>
      </c>
      <c r="C49" s="12"/>
      <c r="D49" s="12"/>
      <c r="E49" s="14">
        <f t="shared" si="14"/>
        <v>51.5275131059323</v>
      </c>
      <c r="F49" s="12"/>
      <c r="G49" s="12"/>
      <c r="H49" s="12">
        <f t="shared" si="15"/>
        <v>0.27369278171659905</v>
      </c>
      <c r="I49" s="12"/>
      <c r="J49" s="12"/>
      <c r="K49" s="12"/>
      <c r="L49" s="12">
        <f t="shared" si="16"/>
        <v>-5.4135782779435271</v>
      </c>
      <c r="M49" s="12"/>
      <c r="N49" s="12"/>
      <c r="O49" s="12"/>
      <c r="P49" s="12">
        <f t="shared" si="17"/>
        <v>-5.9609638413767243</v>
      </c>
      <c r="Q49" s="12"/>
      <c r="R49" s="12"/>
      <c r="S49" s="12"/>
      <c r="T49" s="12">
        <f t="shared" si="18"/>
        <v>42.623533064275641</v>
      </c>
      <c r="U49" s="12"/>
      <c r="V49" s="12"/>
      <c r="W49" s="12"/>
      <c r="X49" s="12">
        <f t="shared" si="19"/>
        <v>62.29151869879481</v>
      </c>
    </row>
    <row r="50" spans="1:24">
      <c r="A50" s="9" t="s">
        <v>26</v>
      </c>
      <c r="B50" s="12">
        <f>AVERAGE(AB22:AD22)</f>
        <v>-8.5291910524178345</v>
      </c>
      <c r="C50" s="12"/>
      <c r="D50" s="12"/>
      <c r="E50" s="14">
        <f t="shared" si="14"/>
        <v>369.43866441561607</v>
      </c>
      <c r="F50" s="12"/>
      <c r="G50" s="12"/>
      <c r="H50" s="12">
        <f t="shared" si="15"/>
        <v>0.15999584262774016</v>
      </c>
      <c r="I50" s="12"/>
      <c r="J50" s="12"/>
      <c r="K50" s="12"/>
      <c r="L50" s="12">
        <f t="shared" si="16"/>
        <v>-8.3691952097900941</v>
      </c>
      <c r="M50" s="12"/>
      <c r="N50" s="12"/>
      <c r="O50" s="12"/>
      <c r="P50" s="12">
        <f t="shared" si="17"/>
        <v>-8.6891868950455748</v>
      </c>
      <c r="Q50" s="12"/>
      <c r="R50" s="12"/>
      <c r="S50" s="12"/>
      <c r="T50" s="12">
        <f t="shared" si="18"/>
        <v>330.65781966775296</v>
      </c>
      <c r="U50" s="12"/>
      <c r="V50" s="12"/>
      <c r="W50" s="12"/>
      <c r="X50" s="12">
        <f t="shared" si="19"/>
        <v>412.7678785952653</v>
      </c>
    </row>
    <row r="51" spans="1:24">
      <c r="A51" s="9" t="s">
        <v>27</v>
      </c>
      <c r="B51" s="12">
        <f t="shared" si="13"/>
        <v>-4.5432121776942589</v>
      </c>
      <c r="C51" s="12"/>
      <c r="D51" s="12"/>
      <c r="E51" s="14">
        <f t="shared" si="14"/>
        <v>23.315414576889321</v>
      </c>
      <c r="F51" s="12"/>
      <c r="G51" s="12"/>
      <c r="H51" s="12">
        <f t="shared" si="15"/>
        <v>0.29733902963938852</v>
      </c>
      <c r="I51" s="12"/>
      <c r="J51" s="12"/>
      <c r="K51" s="12"/>
      <c r="L51" s="12">
        <f t="shared" si="16"/>
        <v>-6.517479236902</v>
      </c>
      <c r="M51" s="12"/>
      <c r="N51" s="12"/>
      <c r="O51" s="12"/>
      <c r="P51" s="12">
        <f t="shared" si="17"/>
        <v>-7.1121572961807775</v>
      </c>
      <c r="Q51" s="12"/>
      <c r="R51" s="12"/>
      <c r="S51" s="12"/>
      <c r="T51" s="12">
        <f t="shared" si="18"/>
        <v>91.612924365165625</v>
      </c>
      <c r="U51" s="12"/>
      <c r="V51" s="12"/>
      <c r="W51" s="12"/>
      <c r="X51" s="12">
        <f t="shared" si="19"/>
        <v>138.34793463165522</v>
      </c>
    </row>
    <row r="52" spans="1:24">
      <c r="A52" s="9" t="s">
        <v>28</v>
      </c>
      <c r="B52" s="12">
        <f t="shared" si="13"/>
        <v>-4.8780006890916381</v>
      </c>
      <c r="C52" s="12"/>
      <c r="D52" s="12"/>
      <c r="E52" s="14">
        <f t="shared" si="14"/>
        <v>29.405226316495167</v>
      </c>
      <c r="F52" s="12"/>
      <c r="G52" s="12"/>
      <c r="H52" s="12">
        <f t="shared" si="15"/>
        <v>0.32690855336568225</v>
      </c>
      <c r="I52" s="12"/>
      <c r="J52" s="12"/>
      <c r="K52" s="12"/>
      <c r="L52" s="12">
        <f t="shared" si="16"/>
        <v>-4.5510921357259555</v>
      </c>
      <c r="M52" s="12"/>
      <c r="N52" s="12"/>
      <c r="O52" s="12"/>
      <c r="P52" s="12">
        <f t="shared" si="17"/>
        <v>-5.2049092424573207</v>
      </c>
      <c r="Q52" s="12"/>
      <c r="R52" s="12"/>
      <c r="S52" s="12"/>
      <c r="T52" s="12">
        <f t="shared" si="18"/>
        <v>23.443111107883681</v>
      </c>
      <c r="U52" s="12"/>
      <c r="V52" s="12"/>
      <c r="W52" s="12"/>
      <c r="X52" s="12">
        <f t="shared" si="19"/>
        <v>36.883642736032648</v>
      </c>
    </row>
    <row r="55" spans="1:24">
      <c r="L55" s="12"/>
      <c r="M55" s="12"/>
      <c r="N55" s="12"/>
    </row>
    <row r="56" spans="1:24">
      <c r="L56" s="12"/>
      <c r="M56" s="12"/>
      <c r="N56" s="12"/>
    </row>
    <row r="57" spans="1:24">
      <c r="L57" s="12"/>
      <c r="M57" s="12"/>
      <c r="N57" s="12"/>
    </row>
    <row r="58" spans="1:24">
      <c r="L58" s="12"/>
      <c r="M58" s="12"/>
      <c r="N58" s="12"/>
    </row>
    <row r="59" spans="1:24">
      <c r="L59" s="12"/>
      <c r="M59" s="12"/>
      <c r="N59" s="12"/>
    </row>
    <row r="60" spans="1:24">
      <c r="L60" s="12"/>
      <c r="M60" s="12"/>
      <c r="N60" s="12"/>
    </row>
    <row r="61" spans="1:24">
      <c r="L61" s="12"/>
      <c r="M61" s="12"/>
      <c r="N61" s="12"/>
    </row>
    <row r="62" spans="1:24">
      <c r="A62" s="20"/>
      <c r="B62" s="20"/>
      <c r="C62" s="20"/>
      <c r="D62" s="20"/>
      <c r="E62" s="20"/>
      <c r="F62" s="20"/>
      <c r="G62" s="20"/>
      <c r="L62" s="12"/>
      <c r="M62" s="12"/>
      <c r="N62" s="12"/>
    </row>
    <row r="63" spans="1:24">
      <c r="A63" s="20"/>
      <c r="B63" s="20"/>
      <c r="C63" s="20"/>
      <c r="D63" s="20"/>
      <c r="E63" s="20"/>
      <c r="F63" s="20"/>
      <c r="G63" s="20"/>
      <c r="L63" s="12"/>
      <c r="M63" s="12"/>
      <c r="N63" s="12"/>
    </row>
    <row r="64" spans="1:24">
      <c r="A64" s="20"/>
      <c r="B64" s="20"/>
      <c r="C64" s="20"/>
      <c r="D64" s="20"/>
      <c r="E64" s="20"/>
      <c r="F64" s="20"/>
      <c r="G64" s="20"/>
      <c r="L64" s="12"/>
      <c r="M64" s="12"/>
      <c r="N64" s="12"/>
    </row>
    <row r="65" spans="1:14" ht="19.2">
      <c r="A65" s="22"/>
      <c r="B65" s="23" t="s">
        <v>5</v>
      </c>
      <c r="C65" s="22"/>
      <c r="D65" s="20"/>
      <c r="E65" s="22"/>
      <c r="F65" s="23" t="s">
        <v>6</v>
      </c>
      <c r="G65" s="22"/>
      <c r="L65" s="12"/>
      <c r="M65" s="12"/>
      <c r="N65" s="12"/>
    </row>
    <row r="66" spans="1:14">
      <c r="A66" s="20"/>
      <c r="B66" s="20"/>
      <c r="C66" s="20"/>
      <c r="D66" s="20"/>
      <c r="E66" s="20"/>
      <c r="F66" s="20"/>
      <c r="G66" s="20"/>
      <c r="L66" s="12"/>
      <c r="M66" s="12"/>
      <c r="N66" s="12"/>
    </row>
    <row r="67" spans="1:14">
      <c r="A67" s="24"/>
      <c r="B67" s="14"/>
      <c r="C67" s="14"/>
      <c r="D67" s="14"/>
      <c r="E67" s="14"/>
      <c r="F67" s="14"/>
      <c r="G67" s="20"/>
    </row>
    <row r="68" spans="1:14">
      <c r="A68" s="24"/>
      <c r="B68" s="14"/>
      <c r="C68" s="14"/>
      <c r="D68" s="14"/>
      <c r="E68" s="14"/>
      <c r="F68" s="14"/>
      <c r="G68" s="20"/>
    </row>
    <row r="69" spans="1:14">
      <c r="A69" s="24"/>
      <c r="B69" s="14"/>
      <c r="C69" s="14"/>
      <c r="D69" s="14"/>
      <c r="E69" s="14"/>
      <c r="F69" s="14"/>
      <c r="G69" s="20"/>
    </row>
    <row r="70" spans="1:14">
      <c r="A70" s="24"/>
      <c r="B70" s="14"/>
      <c r="C70" s="14"/>
      <c r="D70" s="14"/>
      <c r="E70" s="14"/>
      <c r="F70" s="14"/>
      <c r="G70" s="20"/>
    </row>
    <row r="71" spans="1:14">
      <c r="A71" s="24"/>
      <c r="B71" s="14"/>
      <c r="C71" s="14"/>
      <c r="D71" s="14"/>
      <c r="E71" s="14"/>
      <c r="F71" s="14"/>
      <c r="G71" s="20"/>
    </row>
    <row r="72" spans="1:14">
      <c r="A72" s="24"/>
      <c r="B72" s="14"/>
      <c r="C72" s="14"/>
      <c r="D72" s="14"/>
      <c r="E72" s="14"/>
      <c r="F72" s="14"/>
      <c r="G72" s="20"/>
    </row>
    <row r="73" spans="1:14">
      <c r="A73" s="24" t="s">
        <v>17</v>
      </c>
      <c r="B73" s="14">
        <f t="shared" ref="B73:B84" si="20">AG13-T41</f>
        <v>3.5348457765719559</v>
      </c>
      <c r="C73" s="14"/>
      <c r="D73" s="14"/>
      <c r="E73" s="14"/>
      <c r="F73" s="14">
        <f t="shared" ref="F73:F84" si="21">X41-AG13</f>
        <v>3.8232620560854755</v>
      </c>
      <c r="G73" s="20"/>
    </row>
    <row r="74" spans="1:14">
      <c r="A74" s="24" t="s">
        <v>18</v>
      </c>
      <c r="B74" s="14">
        <f t="shared" si="20"/>
        <v>2.5109348044506845</v>
      </c>
      <c r="C74" s="14"/>
      <c r="D74" s="14"/>
      <c r="E74" s="14"/>
      <c r="F74" s="14">
        <f t="shared" si="21"/>
        <v>3.14003617083047</v>
      </c>
      <c r="G74" s="20"/>
    </row>
    <row r="75" spans="1:14">
      <c r="A75" s="24" t="s">
        <v>19</v>
      </c>
      <c r="B75" s="14">
        <f t="shared" si="20"/>
        <v>2.1208403228269628</v>
      </c>
      <c r="C75" s="14"/>
      <c r="D75" s="14"/>
      <c r="E75" s="14"/>
      <c r="F75" s="14">
        <f t="shared" si="21"/>
        <v>2.5782899203520202</v>
      </c>
      <c r="G75" s="20"/>
    </row>
    <row r="76" spans="1:14">
      <c r="A76" s="24" t="s">
        <v>20</v>
      </c>
      <c r="B76" s="14">
        <f t="shared" si="20"/>
        <v>69.052993557812101</v>
      </c>
      <c r="C76" s="14"/>
      <c r="D76" s="14"/>
      <c r="E76" s="14"/>
      <c r="F76" s="14">
        <f t="shared" si="21"/>
        <v>79.078781851830968</v>
      </c>
      <c r="G76" s="20"/>
    </row>
    <row r="77" spans="1:14">
      <c r="A77" s="24" t="s">
        <v>21</v>
      </c>
      <c r="B77" s="14">
        <f t="shared" si="20"/>
        <v>5.0186651165552689</v>
      </c>
      <c r="C77" s="14"/>
      <c r="D77" s="14"/>
      <c r="E77" s="14"/>
      <c r="F77" s="14">
        <f t="shared" si="21"/>
        <v>5.0793308603466016</v>
      </c>
      <c r="G77" s="20"/>
    </row>
    <row r="78" spans="1:14">
      <c r="A78" s="24" t="s">
        <v>22</v>
      </c>
      <c r="B78" s="14">
        <f t="shared" si="20"/>
        <v>25.554120112764309</v>
      </c>
      <c r="C78" s="14"/>
      <c r="D78" s="14"/>
      <c r="E78" s="14"/>
      <c r="F78" s="14">
        <f t="shared" si="21"/>
        <v>30.169765055023248</v>
      </c>
      <c r="G78" s="20"/>
    </row>
    <row r="79" spans="1:14">
      <c r="A79" s="24" t="s">
        <v>23</v>
      </c>
      <c r="B79" s="14">
        <f t="shared" si="20"/>
        <v>54.677928191846263</v>
      </c>
      <c r="C79" s="14"/>
      <c r="D79" s="14"/>
      <c r="E79" s="14"/>
      <c r="F79" s="14">
        <f t="shared" si="21"/>
        <v>75.696020363642162</v>
      </c>
      <c r="G79" s="20"/>
    </row>
    <row r="80" spans="1:14">
      <c r="A80" s="24" t="s">
        <v>24</v>
      </c>
      <c r="B80" s="14">
        <f t="shared" si="20"/>
        <v>9.5315973314436278</v>
      </c>
      <c r="C80" s="14"/>
      <c r="D80" s="14"/>
      <c r="E80" s="14"/>
      <c r="F80" s="14">
        <f t="shared" si="21"/>
        <v>11.163875818546842</v>
      </c>
      <c r="G80" s="20"/>
    </row>
    <row r="81" spans="1:18">
      <c r="A81" s="24" t="s">
        <v>25</v>
      </c>
      <c r="B81" s="14">
        <f t="shared" si="20"/>
        <v>8.9039800416566592</v>
      </c>
      <c r="C81" s="14"/>
      <c r="D81" s="14"/>
      <c r="E81" s="14"/>
      <c r="F81" s="14">
        <f t="shared" si="21"/>
        <v>10.76400559286251</v>
      </c>
      <c r="G81" s="20"/>
    </row>
    <row r="82" spans="1:18">
      <c r="A82" s="24" t="s">
        <v>26</v>
      </c>
      <c r="B82" s="14">
        <f t="shared" si="20"/>
        <v>38.780844747863114</v>
      </c>
      <c r="C82" s="14"/>
      <c r="D82" s="14"/>
      <c r="E82" s="14"/>
      <c r="F82" s="14">
        <f t="shared" si="21"/>
        <v>43.329214179649227</v>
      </c>
      <c r="G82" s="20"/>
    </row>
    <row r="83" spans="1:18">
      <c r="A83" s="24" t="s">
        <v>27</v>
      </c>
      <c r="B83" s="14">
        <f t="shared" si="20"/>
        <v>20.967974865062189</v>
      </c>
      <c r="C83" s="14"/>
      <c r="D83" s="14"/>
      <c r="E83" s="14"/>
      <c r="F83" s="14">
        <f t="shared" si="21"/>
        <v>25.767035401427407</v>
      </c>
      <c r="G83" s="20"/>
    </row>
    <row r="84" spans="1:18">
      <c r="A84" s="24" t="s">
        <v>28</v>
      </c>
      <c r="B84" s="14">
        <f t="shared" si="20"/>
        <v>5.9621152086114861</v>
      </c>
      <c r="C84" s="14"/>
      <c r="D84" s="14"/>
      <c r="E84" s="14"/>
      <c r="F84" s="14">
        <f t="shared" si="21"/>
        <v>7.4784164195374814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9C43-7972-4C82-B9B3-378029105311}">
  <dimension ref="A2:AH117"/>
  <sheetViews>
    <sheetView zoomScale="40" zoomScaleNormal="40" workbookViewId="0">
      <selection activeCell="AR33" sqref="AR33"/>
    </sheetView>
  </sheetViews>
  <sheetFormatPr defaultRowHeight="14.4"/>
  <cols>
    <col min="1" max="1" width="11.6640625" customWidth="1"/>
    <col min="2" max="2" width="14.33203125" bestFit="1" customWidth="1"/>
    <col min="4" max="6" width="9" bestFit="1" customWidth="1"/>
    <col min="8" max="9" width="9" bestFit="1" customWidth="1"/>
    <col min="12" max="14" width="9" bestFit="1" customWidth="1"/>
    <col min="16" max="17" width="9" bestFit="1" customWidth="1"/>
    <col min="20" max="22" width="9" bestFit="1" customWidth="1"/>
    <col min="24" max="24" width="13.33203125" bestFit="1" customWidth="1"/>
    <col min="25" max="25" width="9" bestFit="1" customWidth="1"/>
    <col min="28" max="30" width="9" bestFit="1" customWidth="1"/>
  </cols>
  <sheetData>
    <row r="2" spans="1:34" ht="32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0"/>
      <c r="M2" s="10"/>
      <c r="N2" s="11" t="s">
        <v>48</v>
      </c>
      <c r="O2" s="10"/>
      <c r="P2" s="10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4" spans="1:34">
      <c r="AF4" s="20"/>
      <c r="AG4" s="20"/>
      <c r="AH4" s="20"/>
    </row>
    <row r="5" spans="1:34" ht="19.8">
      <c r="A5" s="5" t="s">
        <v>0</v>
      </c>
      <c r="B5" s="1"/>
      <c r="D5" s="4"/>
      <c r="E5" s="3" t="s">
        <v>9</v>
      </c>
      <c r="F5" s="4"/>
      <c r="H5" s="1"/>
      <c r="I5" s="6" t="s">
        <v>10</v>
      </c>
      <c r="J5" s="1"/>
      <c r="L5" s="1"/>
      <c r="M5" s="3" t="s">
        <v>47</v>
      </c>
      <c r="N5" s="1"/>
      <c r="P5" s="1"/>
      <c r="Q5" s="6" t="s">
        <v>46</v>
      </c>
      <c r="R5" s="1"/>
      <c r="T5" s="1"/>
      <c r="U5" s="6" t="s">
        <v>1</v>
      </c>
      <c r="V5" s="1"/>
      <c r="X5" s="1"/>
      <c r="Y5" s="6" t="s">
        <v>7</v>
      </c>
      <c r="Z5" s="1"/>
      <c r="AB5" s="1"/>
      <c r="AC5" s="6" t="s">
        <v>2</v>
      </c>
      <c r="AD5" s="1"/>
      <c r="AF5" s="20"/>
      <c r="AG5" s="21" t="s">
        <v>30</v>
      </c>
      <c r="AH5" s="20"/>
    </row>
    <row r="6" spans="1:34">
      <c r="AF6" s="20"/>
      <c r="AG6" s="20"/>
      <c r="AH6" s="20"/>
    </row>
    <row r="7" spans="1:34">
      <c r="A7" s="9"/>
      <c r="D7" s="12"/>
      <c r="E7" s="12"/>
      <c r="F7" s="12"/>
      <c r="G7" s="12"/>
      <c r="H7" s="12"/>
      <c r="I7" s="16"/>
      <c r="J7" s="12"/>
      <c r="K7" s="12"/>
      <c r="O7" s="12"/>
      <c r="P7" s="12"/>
      <c r="Q7" s="13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F7" s="9"/>
      <c r="AG7" s="20"/>
      <c r="AH7" s="20"/>
    </row>
    <row r="8" spans="1:34">
      <c r="A8" s="9"/>
      <c r="D8" s="12"/>
      <c r="E8" s="12"/>
      <c r="F8" s="12"/>
      <c r="G8" s="12"/>
      <c r="H8" s="12"/>
      <c r="I8" s="16"/>
      <c r="J8" s="12"/>
      <c r="K8" s="12"/>
      <c r="O8" s="12"/>
      <c r="P8" s="12"/>
      <c r="Q8" s="13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F8" s="9"/>
      <c r="AG8" s="20"/>
      <c r="AH8" s="20"/>
    </row>
    <row r="9" spans="1:34">
      <c r="A9" s="9"/>
      <c r="D9" s="12"/>
      <c r="E9" s="12"/>
      <c r="F9" s="12"/>
      <c r="G9" s="12"/>
      <c r="H9" s="12"/>
      <c r="I9" s="16"/>
      <c r="J9" s="12"/>
      <c r="K9" s="12"/>
      <c r="O9" s="12"/>
      <c r="P9" s="12"/>
      <c r="Q9" s="13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F9" s="9"/>
      <c r="AG9" s="20"/>
      <c r="AH9" s="20"/>
    </row>
    <row r="10" spans="1:34">
      <c r="A10" s="9"/>
      <c r="D10" s="12"/>
      <c r="E10" s="12"/>
      <c r="F10" s="12"/>
      <c r="G10" s="12"/>
      <c r="H10" s="12"/>
      <c r="I10" s="16"/>
      <c r="J10" s="12"/>
      <c r="K10" s="12"/>
      <c r="O10" s="12"/>
      <c r="P10" s="12"/>
      <c r="Q10" s="13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F10" s="9"/>
      <c r="AG10" s="20"/>
      <c r="AH10" s="20"/>
    </row>
    <row r="11" spans="1:34">
      <c r="A11" s="9"/>
      <c r="D11" s="12"/>
      <c r="E11" s="12"/>
      <c r="F11" s="12"/>
      <c r="G11" s="12"/>
      <c r="H11" s="12"/>
      <c r="I11" s="16"/>
      <c r="J11" s="12"/>
      <c r="K11" s="12"/>
      <c r="O11" s="12"/>
      <c r="P11" s="12"/>
      <c r="Q11" s="13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F11" s="9"/>
      <c r="AG11" s="20"/>
      <c r="AH11" s="20"/>
    </row>
    <row r="12" spans="1:34">
      <c r="A12" s="9"/>
      <c r="D12" s="12"/>
      <c r="E12" s="12"/>
      <c r="F12" s="12"/>
      <c r="G12" s="12"/>
      <c r="H12" s="12"/>
      <c r="I12" s="16"/>
      <c r="J12" s="12"/>
      <c r="K12" s="12"/>
      <c r="O12" s="12"/>
      <c r="P12" s="12"/>
      <c r="Q12" s="13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F12" s="9"/>
      <c r="AG12" s="20"/>
      <c r="AH12" s="20"/>
    </row>
    <row r="13" spans="1:34">
      <c r="A13" s="9" t="s">
        <v>17</v>
      </c>
      <c r="D13" s="12">
        <v>31.214233398400001</v>
      </c>
      <c r="E13" s="12">
        <v>31.514305114740001</v>
      </c>
      <c r="F13" s="12">
        <v>31.900390600000001</v>
      </c>
      <c r="G13" s="12"/>
      <c r="H13" s="12"/>
      <c r="I13" s="16">
        <f t="shared" ref="I13:I24" si="0">AVERAGE(D13:F13)</f>
        <v>31.542976371046667</v>
      </c>
      <c r="J13" s="12"/>
      <c r="K13" s="12"/>
      <c r="L13">
        <v>26.666290282999999</v>
      </c>
      <c r="M13">
        <v>26.357574459999999</v>
      </c>
      <c r="N13">
        <v>26.1543792724</v>
      </c>
      <c r="O13" s="12"/>
      <c r="P13" s="12"/>
      <c r="Q13" s="13">
        <f t="shared" ref="Q13:Q24" si="1">AVERAGE(L13:N13)</f>
        <v>26.392748005133331</v>
      </c>
      <c r="R13" s="12"/>
      <c r="S13" s="12"/>
      <c r="T13" s="12">
        <f t="shared" ref="T13:T24" si="2">L13-I13</f>
        <v>-4.876686088046668</v>
      </c>
      <c r="U13" s="12">
        <f t="shared" ref="U13:U24" si="3">M13-I13</f>
        <v>-5.185401911046668</v>
      </c>
      <c r="V13" s="12">
        <f t="shared" ref="V13:V23" si="4">N13-I13</f>
        <v>-5.3885970986466667</v>
      </c>
      <c r="W13" s="12"/>
      <c r="X13" s="12"/>
      <c r="Y13" s="12">
        <f t="shared" ref="Y13:Y24" si="5">AVERAGE(T13:V13)</f>
        <v>-5.1502283659133345</v>
      </c>
      <c r="Z13" s="12"/>
      <c r="AA13" s="12"/>
      <c r="AB13" s="12">
        <f t="shared" ref="AB13:AB18" si="6">T13-Y7</f>
        <v>-4.876686088046668</v>
      </c>
      <c r="AC13" s="12">
        <f t="shared" ref="AC13:AC18" si="7">U13-Y7</f>
        <v>-5.185401911046668</v>
      </c>
      <c r="AD13" s="12">
        <f t="shared" ref="AD13:AD18" si="8">V13-Y7</f>
        <v>-5.3885970986466667</v>
      </c>
      <c r="AF13" s="9" t="s">
        <v>17</v>
      </c>
      <c r="AG13" s="20">
        <f t="shared" ref="AG13:AG24" si="9">POWER(2,-Y13)</f>
        <v>35.511843873289351</v>
      </c>
      <c r="AH13" s="20"/>
    </row>
    <row r="14" spans="1:34">
      <c r="A14" s="9" t="s">
        <v>18</v>
      </c>
      <c r="B14" s="2"/>
      <c r="D14" s="12">
        <v>35.620773315420003</v>
      </c>
      <c r="E14" s="12">
        <v>34.325298156738</v>
      </c>
      <c r="F14" s="12">
        <v>34.58647583007</v>
      </c>
      <c r="G14" s="12"/>
      <c r="H14" s="12"/>
      <c r="I14" s="16">
        <f t="shared" si="0"/>
        <v>34.844182434075996</v>
      </c>
      <c r="J14" s="12"/>
      <c r="K14" s="12"/>
      <c r="L14">
        <v>30.156583671569798</v>
      </c>
      <c r="M14">
        <v>30.1597583</v>
      </c>
      <c r="N14">
        <v>30.898925048828001</v>
      </c>
      <c r="O14" s="12"/>
      <c r="P14" s="12"/>
      <c r="Q14" s="13">
        <f t="shared" si="1"/>
        <v>30.405089006799269</v>
      </c>
      <c r="R14" s="12"/>
      <c r="S14" s="12"/>
      <c r="T14" s="12">
        <f t="shared" si="2"/>
        <v>-4.6875987625061981</v>
      </c>
      <c r="U14" s="12">
        <f t="shared" si="3"/>
        <v>-4.6844241340759964</v>
      </c>
      <c r="V14" s="12">
        <f t="shared" si="4"/>
        <v>-3.9452573852479951</v>
      </c>
      <c r="W14" s="12"/>
      <c r="X14" s="12"/>
      <c r="Y14" s="12">
        <f t="shared" si="5"/>
        <v>-4.4390934272767302</v>
      </c>
      <c r="Z14" s="12"/>
      <c r="AA14" s="12"/>
      <c r="AB14" s="12">
        <f t="shared" si="6"/>
        <v>-4.6875987625061981</v>
      </c>
      <c r="AC14" s="12">
        <f t="shared" si="7"/>
        <v>-4.6844241340759964</v>
      </c>
      <c r="AD14" s="12">
        <f t="shared" si="8"/>
        <v>-3.9452573852479951</v>
      </c>
      <c r="AF14" s="9" t="s">
        <v>18</v>
      </c>
      <c r="AG14" s="20">
        <f t="shared" si="9"/>
        <v>21.69203393456262</v>
      </c>
      <c r="AH14" s="20"/>
    </row>
    <row r="15" spans="1:34">
      <c r="A15" s="9" t="s">
        <v>19</v>
      </c>
      <c r="D15" s="12">
        <v>32.446565667000002</v>
      </c>
      <c r="E15" s="12">
        <v>33.568847656199999</v>
      </c>
      <c r="F15" s="12">
        <v>34.879264684652398</v>
      </c>
      <c r="G15" s="12"/>
      <c r="H15" s="12"/>
      <c r="I15" s="16">
        <f t="shared" si="0"/>
        <v>33.631559335950797</v>
      </c>
      <c r="J15" s="12"/>
      <c r="K15" s="12"/>
      <c r="L15">
        <v>28.189597930908</v>
      </c>
      <c r="M15">
        <v>28.864998474120998</v>
      </c>
      <c r="N15">
        <v>29.658989999999999</v>
      </c>
      <c r="O15" s="12"/>
      <c r="P15" s="12"/>
      <c r="Q15" s="13">
        <f t="shared" si="1"/>
        <v>28.904528801676335</v>
      </c>
      <c r="R15" s="12"/>
      <c r="S15" s="12"/>
      <c r="T15" s="12">
        <f>L15-I15</f>
        <v>-5.4419614050427967</v>
      </c>
      <c r="U15" s="12">
        <f>M15-I15</f>
        <v>-4.7665608618297988</v>
      </c>
      <c r="V15" s="12">
        <f>N15-I15</f>
        <v>-3.9725693359507979</v>
      </c>
      <c r="W15" s="12"/>
      <c r="X15" s="12"/>
      <c r="Y15" s="12">
        <f t="shared" si="5"/>
        <v>-4.7270305342744647</v>
      </c>
      <c r="Z15" s="12"/>
      <c r="AA15" s="12"/>
      <c r="AB15" s="12">
        <f t="shared" si="6"/>
        <v>-5.4419614050427967</v>
      </c>
      <c r="AC15" s="12">
        <f t="shared" si="7"/>
        <v>-4.7665608618297988</v>
      </c>
      <c r="AD15" s="12">
        <f t="shared" si="8"/>
        <v>-3.9725693359507979</v>
      </c>
      <c r="AF15" s="9" t="s">
        <v>19</v>
      </c>
      <c r="AG15" s="20">
        <f t="shared" si="9"/>
        <v>26.48365862848577</v>
      </c>
      <c r="AH15" s="20"/>
    </row>
    <row r="16" spans="1:34">
      <c r="A16" s="9" t="s">
        <v>20</v>
      </c>
      <c r="D16" s="12">
        <v>35.895828369139998</v>
      </c>
      <c r="E16" s="12">
        <v>35.659834106399998</v>
      </c>
      <c r="F16" s="12">
        <v>36.548524975500001</v>
      </c>
      <c r="G16" s="12"/>
      <c r="H16" s="12"/>
      <c r="I16" s="16">
        <f t="shared" si="0"/>
        <v>36.034729150346671</v>
      </c>
      <c r="J16" s="12"/>
      <c r="K16" s="12"/>
      <c r="L16">
        <v>26.884202514639998</v>
      </c>
      <c r="M16">
        <v>26.898306488037001</v>
      </c>
      <c r="N16">
        <v>26.789627468871998</v>
      </c>
      <c r="O16" s="12"/>
      <c r="P16" s="12"/>
      <c r="Q16" s="13">
        <f t="shared" si="1"/>
        <v>26.857378823849668</v>
      </c>
      <c r="R16" s="12"/>
      <c r="S16" s="12"/>
      <c r="T16" s="12">
        <f t="shared" si="2"/>
        <v>-9.1505266357066724</v>
      </c>
      <c r="U16" s="12">
        <f t="shared" si="3"/>
        <v>-9.1364226623096698</v>
      </c>
      <c r="V16" s="12">
        <f t="shared" si="4"/>
        <v>-9.2451016814746723</v>
      </c>
      <c r="W16" s="12"/>
      <c r="X16" s="12"/>
      <c r="Y16" s="12">
        <f t="shared" si="5"/>
        <v>-9.1773503264970042</v>
      </c>
      <c r="Z16" s="12"/>
      <c r="AA16" s="12"/>
      <c r="AB16" s="12">
        <f t="shared" si="6"/>
        <v>-9.1505266357066724</v>
      </c>
      <c r="AC16" s="12">
        <f t="shared" si="7"/>
        <v>-9.1364226623096698</v>
      </c>
      <c r="AD16" s="12">
        <f t="shared" si="8"/>
        <v>-9.2451016814746723</v>
      </c>
      <c r="AF16" s="9" t="s">
        <v>20</v>
      </c>
      <c r="AG16" s="20">
        <f t="shared" si="9"/>
        <v>578.9722238646109</v>
      </c>
      <c r="AH16" s="20"/>
    </row>
    <row r="17" spans="1:34">
      <c r="A17" s="9" t="s">
        <v>21</v>
      </c>
      <c r="D17" s="12">
        <v>37.215546236572202</v>
      </c>
      <c r="E17" s="12">
        <v>37.254856005800001</v>
      </c>
      <c r="F17" s="12">
        <v>37.584297851000002</v>
      </c>
      <c r="G17" s="12"/>
      <c r="H17" s="12"/>
      <c r="I17" s="16">
        <f t="shared" si="0"/>
        <v>37.351566697790737</v>
      </c>
      <c r="J17" s="12"/>
      <c r="K17" s="12"/>
      <c r="L17">
        <v>30.760238342280001</v>
      </c>
      <c r="M17">
        <v>30.868977416989999</v>
      </c>
      <c r="N17">
        <v>30.828252838133999</v>
      </c>
      <c r="O17" s="12"/>
      <c r="P17" s="12"/>
      <c r="Q17" s="13">
        <f t="shared" si="1"/>
        <v>30.819156199134664</v>
      </c>
      <c r="R17" s="12"/>
      <c r="S17" s="12"/>
      <c r="T17" s="12">
        <f t="shared" si="2"/>
        <v>-6.5913283555107363</v>
      </c>
      <c r="U17" s="12">
        <f t="shared" si="3"/>
        <v>-6.4825892808007382</v>
      </c>
      <c r="V17" s="12">
        <f t="shared" si="4"/>
        <v>-6.5233138596567386</v>
      </c>
      <c r="W17" s="12"/>
      <c r="X17" s="12"/>
      <c r="Y17" s="12">
        <f t="shared" si="5"/>
        <v>-6.5324104986560707</v>
      </c>
      <c r="Z17" s="12"/>
      <c r="AA17" s="12"/>
      <c r="AB17" s="12">
        <f t="shared" si="6"/>
        <v>-6.5913283555107363</v>
      </c>
      <c r="AC17" s="12">
        <f t="shared" si="7"/>
        <v>-6.4825892808007382</v>
      </c>
      <c r="AD17" s="12">
        <f t="shared" si="8"/>
        <v>-6.5233138596567386</v>
      </c>
      <c r="AF17" s="9" t="s">
        <v>21</v>
      </c>
      <c r="AG17" s="20">
        <f t="shared" si="9"/>
        <v>92.566001462681328</v>
      </c>
      <c r="AH17" s="20"/>
    </row>
    <row r="18" spans="1:34">
      <c r="A18" s="9" t="s">
        <v>22</v>
      </c>
      <c r="D18" s="12">
        <v>34.258734790039</v>
      </c>
      <c r="E18" s="12">
        <v>35.658901586913998</v>
      </c>
      <c r="F18" s="12">
        <v>36.245864819334997</v>
      </c>
      <c r="G18" s="12"/>
      <c r="H18" s="12"/>
      <c r="I18" s="16">
        <f t="shared" si="0"/>
        <v>35.387833732095999</v>
      </c>
      <c r="J18" s="12"/>
      <c r="K18" s="12"/>
      <c r="L18">
        <v>28.866354827879999</v>
      </c>
      <c r="M18">
        <v>28.8697425537109</v>
      </c>
      <c r="N18">
        <v>28.8260932617187</v>
      </c>
      <c r="O18" s="12"/>
      <c r="P18" s="12"/>
      <c r="Q18" s="13">
        <f t="shared" si="1"/>
        <v>28.854063547769865</v>
      </c>
      <c r="R18" s="12"/>
      <c r="S18" s="12"/>
      <c r="T18" s="12">
        <f t="shared" si="2"/>
        <v>-6.521478904216</v>
      </c>
      <c r="U18" s="12">
        <f t="shared" si="3"/>
        <v>-6.5180911783850988</v>
      </c>
      <c r="V18" s="12">
        <f t="shared" si="4"/>
        <v>-6.5617404703772984</v>
      </c>
      <c r="W18" s="12"/>
      <c r="X18" s="12"/>
      <c r="Y18" s="12">
        <f t="shared" si="5"/>
        <v>-6.5337701843261327</v>
      </c>
      <c r="Z18" s="12"/>
      <c r="AA18" s="12"/>
      <c r="AB18" s="12">
        <f t="shared" si="6"/>
        <v>-6.521478904216</v>
      </c>
      <c r="AC18" s="12">
        <f t="shared" si="7"/>
        <v>-6.5180911783850988</v>
      </c>
      <c r="AD18" s="12">
        <f t="shared" si="8"/>
        <v>-6.5617404703772984</v>
      </c>
      <c r="AF18" s="9" t="s">
        <v>22</v>
      </c>
      <c r="AG18" s="20">
        <f t="shared" si="9"/>
        <v>92.653282551377927</v>
      </c>
      <c r="AH18" s="20"/>
    </row>
    <row r="19" spans="1:34" ht="15.6" customHeight="1">
      <c r="A19" s="9" t="s">
        <v>23</v>
      </c>
      <c r="D19" s="12">
        <v>34.258632323999997</v>
      </c>
      <c r="E19" s="12">
        <v>35.658432617000003</v>
      </c>
      <c r="F19" s="12">
        <v>35.325763305659997</v>
      </c>
      <c r="G19" s="12"/>
      <c r="H19" s="12"/>
      <c r="I19" s="16">
        <f t="shared" si="0"/>
        <v>35.080942748886663</v>
      </c>
      <c r="J19" s="12"/>
      <c r="K19" s="12"/>
      <c r="L19">
        <v>29.7691793823242</v>
      </c>
      <c r="M19">
        <v>30.756576461791902</v>
      </c>
      <c r="N19">
        <v>29.858516113280999</v>
      </c>
      <c r="O19" s="12"/>
      <c r="P19" s="12"/>
      <c r="Q19" s="13">
        <f t="shared" si="1"/>
        <v>30.128090652465701</v>
      </c>
      <c r="R19" s="12"/>
      <c r="S19" s="12"/>
      <c r="T19" s="12">
        <f t="shared" si="2"/>
        <v>-5.3117633665624631</v>
      </c>
      <c r="U19" s="12">
        <f t="shared" si="3"/>
        <v>-4.3243662870947617</v>
      </c>
      <c r="V19" s="12">
        <f t="shared" si="4"/>
        <v>-5.2224266356056646</v>
      </c>
      <c r="W19" s="12"/>
      <c r="X19" s="12"/>
      <c r="Y19" s="12">
        <f t="shared" si="5"/>
        <v>-4.9528520964209628</v>
      </c>
      <c r="Z19" s="12"/>
      <c r="AA19" s="12"/>
      <c r="AB19" s="12">
        <f t="shared" ref="AB19:AB24" si="10">T19-Y7</f>
        <v>-5.3117633665624631</v>
      </c>
      <c r="AC19" s="12">
        <f t="shared" ref="AC19:AC24" si="11">U19-Y7</f>
        <v>-4.3243662870947617</v>
      </c>
      <c r="AD19" s="12">
        <f t="shared" ref="AD19:AD24" si="12">V19-Y7</f>
        <v>-5.2224266356056646</v>
      </c>
      <c r="AF19" s="9" t="s">
        <v>23</v>
      </c>
      <c r="AG19" s="20">
        <f t="shared" si="9"/>
        <v>30.971129570191838</v>
      </c>
      <c r="AH19" s="20"/>
    </row>
    <row r="20" spans="1:34">
      <c r="A20" s="9" t="s">
        <v>24</v>
      </c>
      <c r="D20" s="12">
        <v>36.254739135740003</v>
      </c>
      <c r="E20" s="12">
        <v>36.5485935791015</v>
      </c>
      <c r="F20" s="12">
        <v>36.258154785156201</v>
      </c>
      <c r="G20" s="12"/>
      <c r="H20" s="12"/>
      <c r="I20" s="16">
        <f t="shared" si="0"/>
        <v>36.353829166665896</v>
      </c>
      <c r="J20" s="12"/>
      <c r="K20" s="12"/>
      <c r="L20">
        <v>32.858784729</v>
      </c>
      <c r="M20">
        <v>31.85100372314</v>
      </c>
      <c r="N20">
        <v>30.832518005370002</v>
      </c>
      <c r="O20" s="12"/>
      <c r="P20" s="12"/>
      <c r="Q20" s="13">
        <f t="shared" si="1"/>
        <v>31.847435485836669</v>
      </c>
      <c r="R20" s="12"/>
      <c r="S20" s="12"/>
      <c r="T20" s="12">
        <f t="shared" si="2"/>
        <v>-3.4950444376658965</v>
      </c>
      <c r="U20" s="12">
        <f t="shared" si="3"/>
        <v>-4.5028254435258965</v>
      </c>
      <c r="V20" s="12">
        <f t="shared" si="4"/>
        <v>-5.5213111612958947</v>
      </c>
      <c r="W20" s="12"/>
      <c r="X20" s="12"/>
      <c r="Y20" s="12">
        <f t="shared" si="5"/>
        <v>-4.5063936808292295</v>
      </c>
      <c r="Z20" s="12"/>
      <c r="AA20" s="12"/>
      <c r="AB20" s="12">
        <f t="shared" si="10"/>
        <v>-3.4950444376658965</v>
      </c>
      <c r="AC20" s="12">
        <f t="shared" si="11"/>
        <v>-4.5028254435258965</v>
      </c>
      <c r="AD20" s="12">
        <f t="shared" si="12"/>
        <v>-5.5213111612958947</v>
      </c>
      <c r="AF20" s="9" t="s">
        <v>24</v>
      </c>
      <c r="AG20" s="20">
        <f t="shared" si="9"/>
        <v>22.727918856822154</v>
      </c>
      <c r="AH20" s="20"/>
    </row>
    <row r="21" spans="1:34">
      <c r="A21" s="9" t="s">
        <v>25</v>
      </c>
      <c r="D21" s="12">
        <v>34.254868286099999</v>
      </c>
      <c r="E21" s="12">
        <v>33.258727600089998</v>
      </c>
      <c r="F21" s="12">
        <v>33.257746215819999</v>
      </c>
      <c r="G21" s="12"/>
      <c r="H21" s="12"/>
      <c r="I21" s="16">
        <f t="shared" si="0"/>
        <v>33.590447367336658</v>
      </c>
      <c r="J21" s="12"/>
      <c r="K21" s="12"/>
      <c r="L21">
        <v>28.825758285522401</v>
      </c>
      <c r="M21">
        <v>29.828327819824</v>
      </c>
      <c r="N21">
        <v>30.825400695799999</v>
      </c>
      <c r="O21" s="12"/>
      <c r="P21" s="12"/>
      <c r="Q21" s="13">
        <f t="shared" si="1"/>
        <v>29.826495600382135</v>
      </c>
      <c r="R21" s="12"/>
      <c r="S21" s="12"/>
      <c r="T21" s="12">
        <f t="shared" si="2"/>
        <v>-4.7646890818142573</v>
      </c>
      <c r="U21" s="12">
        <f t="shared" si="3"/>
        <v>-3.7621195475126576</v>
      </c>
      <c r="V21" s="12">
        <f t="shared" si="4"/>
        <v>-2.7650466715366591</v>
      </c>
      <c r="W21" s="12"/>
      <c r="X21" s="12"/>
      <c r="Y21" s="12">
        <f>AVERAGE(T21:V21)</f>
        <v>-3.7639517669545248</v>
      </c>
      <c r="Z21" s="12"/>
      <c r="AA21" s="12"/>
      <c r="AB21" s="12">
        <f t="shared" si="10"/>
        <v>-4.7646890818142573</v>
      </c>
      <c r="AC21" s="12">
        <f t="shared" si="11"/>
        <v>-3.7621195475126576</v>
      </c>
      <c r="AD21" s="12">
        <f t="shared" si="12"/>
        <v>-2.7650466715366591</v>
      </c>
      <c r="AF21" s="9" t="s">
        <v>25</v>
      </c>
      <c r="AG21" s="20">
        <f t="shared" si="9"/>
        <v>13.585085750826241</v>
      </c>
      <c r="AH21" s="20"/>
    </row>
    <row r="22" spans="1:34">
      <c r="A22" s="9" t="s">
        <v>26</v>
      </c>
      <c r="D22" s="12">
        <v>35.258521000000002</v>
      </c>
      <c r="E22" s="12">
        <v>34.258272949210003</v>
      </c>
      <c r="F22" s="12">
        <v>36.488486954929797</v>
      </c>
      <c r="G22" s="12"/>
      <c r="H22" s="12"/>
      <c r="I22" s="16">
        <f t="shared" si="0"/>
        <v>35.335093634713267</v>
      </c>
      <c r="J22" s="12"/>
      <c r="K22" s="12"/>
      <c r="L22">
        <v>28.825108123779199</v>
      </c>
      <c r="M22">
        <v>28.748921829223601</v>
      </c>
      <c r="N22">
        <v>27.745286865200001</v>
      </c>
      <c r="O22" s="12"/>
      <c r="P22" s="12"/>
      <c r="Q22" s="13">
        <f t="shared" si="1"/>
        <v>28.439772272734263</v>
      </c>
      <c r="R22" s="12"/>
      <c r="S22" s="12"/>
      <c r="T22" s="12">
        <f t="shared" si="2"/>
        <v>-6.5099855109340687</v>
      </c>
      <c r="U22" s="12">
        <f t="shared" si="3"/>
        <v>-6.5861718054896663</v>
      </c>
      <c r="V22" s="12">
        <f t="shared" si="4"/>
        <v>-7.5898067695132667</v>
      </c>
      <c r="W22" s="12"/>
      <c r="X22" s="12"/>
      <c r="Y22" s="12">
        <f t="shared" si="5"/>
        <v>-6.8953213619790006</v>
      </c>
      <c r="Z22" s="12"/>
      <c r="AA22" s="12"/>
      <c r="AB22" s="12">
        <f t="shared" si="10"/>
        <v>-6.5099855109340687</v>
      </c>
      <c r="AC22" s="12">
        <f t="shared" si="11"/>
        <v>-6.5861718054896663</v>
      </c>
      <c r="AD22" s="12">
        <f t="shared" si="12"/>
        <v>-7.5898067695132667</v>
      </c>
      <c r="AF22" s="9" t="s">
        <v>26</v>
      </c>
      <c r="AG22" s="20">
        <f t="shared" si="9"/>
        <v>119.04154634270569</v>
      </c>
      <c r="AH22" s="20"/>
    </row>
    <row r="23" spans="1:34">
      <c r="A23" s="9" t="s">
        <v>27</v>
      </c>
      <c r="D23" s="12">
        <v>35.685227539000003</v>
      </c>
      <c r="E23" s="12">
        <v>36.322284894866897</v>
      </c>
      <c r="F23" s="12">
        <v>35.9589159849832</v>
      </c>
      <c r="G23" s="12"/>
      <c r="H23" s="12"/>
      <c r="I23" s="16">
        <f t="shared" si="0"/>
        <v>35.988809472950038</v>
      </c>
      <c r="J23" s="12"/>
      <c r="K23" s="12"/>
      <c r="L23">
        <v>32.782322387695004</v>
      </c>
      <c r="M23">
        <v>32.783195648193001</v>
      </c>
      <c r="N23">
        <v>32.744521728514997</v>
      </c>
      <c r="O23" s="12"/>
      <c r="P23" s="12"/>
      <c r="Q23" s="13">
        <f t="shared" si="1"/>
        <v>32.770013254801</v>
      </c>
      <c r="R23" s="12"/>
      <c r="S23" s="12"/>
      <c r="T23" s="12">
        <f t="shared" si="2"/>
        <v>-3.2064870852550342</v>
      </c>
      <c r="U23" s="12">
        <f t="shared" si="3"/>
        <v>-3.2056138247570374</v>
      </c>
      <c r="V23" s="12">
        <f t="shared" si="4"/>
        <v>-3.2442877444350415</v>
      </c>
      <c r="W23" s="12"/>
      <c r="X23" s="12"/>
      <c r="Y23" s="12">
        <f t="shared" si="5"/>
        <v>-3.2187962181490377</v>
      </c>
      <c r="Z23" s="12"/>
      <c r="AA23" s="12"/>
      <c r="AB23" s="12">
        <f t="shared" si="10"/>
        <v>-3.2064870852550342</v>
      </c>
      <c r="AC23" s="12">
        <f t="shared" si="11"/>
        <v>-3.2056138247570374</v>
      </c>
      <c r="AD23" s="12">
        <f t="shared" si="12"/>
        <v>-3.2442877444350415</v>
      </c>
      <c r="AF23" s="9" t="s">
        <v>27</v>
      </c>
      <c r="AG23" s="20">
        <f t="shared" si="9"/>
        <v>9.3100971235255923</v>
      </c>
      <c r="AH23" s="20"/>
    </row>
    <row r="24" spans="1:34">
      <c r="A24" s="9" t="s">
        <v>28</v>
      </c>
      <c r="D24" s="12">
        <v>34.2882284845548</v>
      </c>
      <c r="E24" s="12">
        <v>35.818152153701703</v>
      </c>
      <c r="F24" s="12">
        <v>34.628984918928403</v>
      </c>
      <c r="G24" s="12"/>
      <c r="H24" s="12"/>
      <c r="I24" s="16">
        <f t="shared" si="0"/>
        <v>34.911788519061638</v>
      </c>
      <c r="J24" s="12"/>
      <c r="K24" s="12"/>
      <c r="L24">
        <v>30.758734497070002</v>
      </c>
      <c r="M24">
        <v>30.825814743041899</v>
      </c>
      <c r="N24">
        <v>29.359849000000001</v>
      </c>
      <c r="O24" s="12"/>
      <c r="P24" s="12"/>
      <c r="Q24" s="13">
        <f t="shared" si="1"/>
        <v>30.314799413370633</v>
      </c>
      <c r="R24" s="12"/>
      <c r="S24" s="12"/>
      <c r="T24" s="12">
        <f t="shared" si="2"/>
        <v>-4.1530540219916361</v>
      </c>
      <c r="U24" s="12">
        <f t="shared" si="3"/>
        <v>-4.0859737760197383</v>
      </c>
      <c r="V24" s="12">
        <f>N24-I24</f>
        <v>-5.5519395190616372</v>
      </c>
      <c r="W24" s="12"/>
      <c r="X24" s="12"/>
      <c r="Y24" s="12">
        <f t="shared" si="5"/>
        <v>-4.5969891056910042</v>
      </c>
      <c r="Z24" s="12"/>
      <c r="AA24" s="12"/>
      <c r="AB24" s="12">
        <f t="shared" si="10"/>
        <v>-4.1530540219916361</v>
      </c>
      <c r="AC24" s="12">
        <f t="shared" si="11"/>
        <v>-4.0859737760197383</v>
      </c>
      <c r="AD24" s="12">
        <f t="shared" si="12"/>
        <v>-5.5519395190616372</v>
      </c>
      <c r="AF24" s="9" t="s">
        <v>28</v>
      </c>
      <c r="AG24" s="20">
        <f t="shared" si="9"/>
        <v>24.200905206116378</v>
      </c>
      <c r="AH24" s="20"/>
    </row>
    <row r="25" spans="1:34"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33" spans="1:25" ht="19.8">
      <c r="A33" s="1"/>
      <c r="B33" s="6" t="s">
        <v>8</v>
      </c>
      <c r="C33" s="1"/>
      <c r="E33" s="7" t="s">
        <v>4</v>
      </c>
      <c r="G33" s="1"/>
      <c r="H33" s="6" t="s">
        <v>3</v>
      </c>
      <c r="I33" s="1"/>
      <c r="K33" s="1"/>
      <c r="L33" s="6" t="s">
        <v>31</v>
      </c>
      <c r="M33" s="1"/>
      <c r="O33" s="1"/>
      <c r="P33" s="6" t="s">
        <v>32</v>
      </c>
      <c r="Q33" s="1"/>
      <c r="S33" s="1"/>
      <c r="T33" s="8" t="s">
        <v>33</v>
      </c>
      <c r="U33" s="1"/>
      <c r="W33" s="1"/>
      <c r="X33" s="8" t="s">
        <v>34</v>
      </c>
      <c r="Y33" s="1"/>
    </row>
    <row r="35" spans="1:25">
      <c r="A35" s="9"/>
      <c r="B35" s="12"/>
      <c r="C35" s="12"/>
      <c r="D35" s="12"/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5">
      <c r="A36" s="9"/>
      <c r="B36" s="12"/>
      <c r="C36" s="12"/>
      <c r="D36" s="12"/>
      <c r="E36" s="14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5">
      <c r="A37" s="9"/>
      <c r="B37" s="12"/>
      <c r="C37" s="12"/>
      <c r="D37" s="12"/>
      <c r="E37" s="14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5">
      <c r="A38" s="9"/>
      <c r="B38" s="12"/>
      <c r="C38" s="12"/>
      <c r="D38" s="12"/>
      <c r="E38" s="14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5">
      <c r="A39" s="9"/>
      <c r="B39" s="12"/>
      <c r="C39" s="12"/>
      <c r="D39" s="12"/>
      <c r="E39" s="14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5">
      <c r="A40" s="9"/>
      <c r="B40" s="12"/>
      <c r="C40" s="12"/>
      <c r="D40" s="12"/>
      <c r="E40" s="14"/>
      <c r="F40" s="12"/>
      <c r="G40" s="12"/>
      <c r="H40" s="12"/>
      <c r="I40" s="12"/>
      <c r="J40" s="12"/>
      <c r="K40" s="12"/>
      <c r="L40" s="12"/>
      <c r="M40" s="15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5">
      <c r="A41" s="9" t="s">
        <v>17</v>
      </c>
      <c r="B41" s="12">
        <f t="shared" ref="B41:B52" si="13">AVERAGE(AB13:AD13)</f>
        <v>-5.1502283659133345</v>
      </c>
      <c r="C41" s="12"/>
      <c r="D41" s="12"/>
      <c r="E41" s="14">
        <f t="shared" ref="E41:E52" si="14">POWER(2,-B41)</f>
        <v>35.511843873289351</v>
      </c>
      <c r="F41" s="12"/>
      <c r="G41" s="12"/>
      <c r="H41" s="12">
        <f t="shared" ref="H41:H52" si="15">STDEV(T13:V13)/SQRT(6)</f>
        <v>0.10523078161934764</v>
      </c>
      <c r="I41" s="12"/>
      <c r="J41" s="12"/>
      <c r="K41" s="12"/>
      <c r="L41" s="12">
        <f t="shared" ref="L41:L52" si="16">Y13+H41</f>
        <v>-5.0449975842939869</v>
      </c>
      <c r="M41" s="15"/>
      <c r="N41" s="12"/>
      <c r="O41" s="12"/>
      <c r="P41" s="12">
        <f t="shared" ref="P41:P52" si="17">Y13-H41</f>
        <v>-5.2554591475326822</v>
      </c>
      <c r="Q41" s="12"/>
      <c r="R41" s="12"/>
      <c r="S41" s="12"/>
      <c r="T41" s="12">
        <f t="shared" ref="T41:T52" si="18">POWER(2,-L41)</f>
        <v>33.013806457965316</v>
      </c>
      <c r="U41" s="12"/>
      <c r="V41" s="12"/>
      <c r="W41" s="12"/>
      <c r="X41" s="12">
        <f t="shared" ref="X41:X52" si="19">POWER(2,-P41)</f>
        <v>38.198898902692626</v>
      </c>
    </row>
    <row r="42" spans="1:25">
      <c r="A42" s="9" t="s">
        <v>18</v>
      </c>
      <c r="B42" s="12">
        <f t="shared" si="13"/>
        <v>-4.4390934272767302</v>
      </c>
      <c r="C42" s="12"/>
      <c r="D42" s="12"/>
      <c r="E42" s="14">
        <f t="shared" si="14"/>
        <v>21.69203393456262</v>
      </c>
      <c r="F42" s="12"/>
      <c r="G42" s="12"/>
      <c r="H42" s="12">
        <f t="shared" si="15"/>
        <v>0.17459860961233925</v>
      </c>
      <c r="I42" s="12"/>
      <c r="J42" s="12"/>
      <c r="K42" s="12"/>
      <c r="L42" s="12">
        <f t="shared" si="16"/>
        <v>-4.2644948176643913</v>
      </c>
      <c r="M42" s="15"/>
      <c r="N42" s="12"/>
      <c r="O42" s="12"/>
      <c r="P42" s="12">
        <f t="shared" si="17"/>
        <v>-4.613692036889069</v>
      </c>
      <c r="Q42" s="12"/>
      <c r="R42" s="12"/>
      <c r="S42" s="12"/>
      <c r="T42" s="12">
        <f t="shared" si="18"/>
        <v>19.219445623132948</v>
      </c>
      <c r="U42" s="12"/>
      <c r="V42" s="12"/>
      <c r="W42" s="12"/>
      <c r="X42" s="12">
        <f t="shared" si="19"/>
        <v>24.48272158546856</v>
      </c>
    </row>
    <row r="43" spans="1:25">
      <c r="A43" s="9" t="s">
        <v>19</v>
      </c>
      <c r="B43" s="12">
        <f t="shared" si="13"/>
        <v>-4.7270305342744647</v>
      </c>
      <c r="C43" s="12"/>
      <c r="D43" s="12"/>
      <c r="E43" s="14">
        <f t="shared" si="14"/>
        <v>26.48365862848577</v>
      </c>
      <c r="F43" s="12"/>
      <c r="G43" s="12"/>
      <c r="H43" s="12">
        <f t="shared" si="15"/>
        <v>0.30026384183333615</v>
      </c>
      <c r="I43" s="12"/>
      <c r="J43" s="12"/>
      <c r="K43" s="12"/>
      <c r="L43" s="12">
        <f t="shared" si="16"/>
        <v>-4.4267666924411282</v>
      </c>
      <c r="M43" s="15"/>
      <c r="N43" s="12"/>
      <c r="O43" s="12"/>
      <c r="P43" s="12">
        <f t="shared" si="17"/>
        <v>-5.0272943761078013</v>
      </c>
      <c r="Q43" s="12"/>
      <c r="R43" s="12"/>
      <c r="S43" s="12"/>
      <c r="T43" s="12">
        <f t="shared" si="18"/>
        <v>21.507481511061407</v>
      </c>
      <c r="U43" s="12"/>
      <c r="V43" s="12"/>
      <c r="W43" s="12"/>
      <c r="X43" s="12">
        <f t="shared" si="19"/>
        <v>32.611171791055298</v>
      </c>
    </row>
    <row r="44" spans="1:25">
      <c r="A44" s="9" t="s">
        <v>20</v>
      </c>
      <c r="B44" s="12">
        <f t="shared" si="13"/>
        <v>-9.1773503264970042</v>
      </c>
      <c r="C44" s="12"/>
      <c r="D44" s="12"/>
      <c r="E44" s="14">
        <f t="shared" si="14"/>
        <v>578.9722238646109</v>
      </c>
      <c r="F44" s="12"/>
      <c r="G44" s="12"/>
      <c r="H44" s="12">
        <f t="shared" si="15"/>
        <v>2.4126109965409769E-2</v>
      </c>
      <c r="I44" s="12"/>
      <c r="J44" s="12"/>
      <c r="K44" s="12"/>
      <c r="L44" s="12">
        <f t="shared" si="16"/>
        <v>-9.1532242165315942</v>
      </c>
      <c r="M44" s="15"/>
      <c r="N44" s="12"/>
      <c r="O44" s="12"/>
      <c r="P44" s="12">
        <f t="shared" si="17"/>
        <v>-9.2014764364624142</v>
      </c>
      <c r="Q44" s="12"/>
      <c r="R44" s="12"/>
      <c r="S44" s="12"/>
      <c r="T44" s="12">
        <f t="shared" si="18"/>
        <v>569.37061053859736</v>
      </c>
      <c r="U44" s="12"/>
      <c r="V44" s="12"/>
      <c r="W44" s="12"/>
      <c r="X44" s="12">
        <f t="shared" si="19"/>
        <v>588.73575453717501</v>
      </c>
    </row>
    <row r="45" spans="1:25">
      <c r="A45" s="9" t="s">
        <v>21</v>
      </c>
      <c r="B45" s="12">
        <f t="shared" si="13"/>
        <v>-6.5324104986560707</v>
      </c>
      <c r="C45" s="12"/>
      <c r="D45" s="12"/>
      <c r="E45" s="14">
        <f t="shared" si="14"/>
        <v>92.566001462681328</v>
      </c>
      <c r="F45" s="12"/>
      <c r="G45" s="12"/>
      <c r="H45" s="12">
        <f t="shared" si="15"/>
        <v>2.2428063607192995E-2</v>
      </c>
      <c r="I45" s="12"/>
      <c r="J45" s="12"/>
      <c r="K45" s="12"/>
      <c r="L45" s="12">
        <f t="shared" si="16"/>
        <v>-6.5099824350488777</v>
      </c>
      <c r="M45" s="15"/>
      <c r="N45" s="12"/>
      <c r="O45" s="12"/>
      <c r="P45" s="12">
        <f t="shared" si="17"/>
        <v>-6.5548385622632637</v>
      </c>
      <c r="Q45" s="12"/>
      <c r="R45" s="12"/>
      <c r="S45" s="12"/>
      <c r="T45" s="12">
        <f t="shared" si="18"/>
        <v>91.138102896274063</v>
      </c>
      <c r="U45" s="12"/>
      <c r="V45" s="12"/>
      <c r="W45" s="12"/>
      <c r="X45" s="12">
        <f t="shared" si="19"/>
        <v>94.016271509854164</v>
      </c>
    </row>
    <row r="46" spans="1:25">
      <c r="A46" s="9" t="s">
        <v>22</v>
      </c>
      <c r="B46" s="12">
        <f t="shared" si="13"/>
        <v>-6.5337701843261327</v>
      </c>
      <c r="C46" s="12"/>
      <c r="D46" s="12"/>
      <c r="E46" s="14">
        <f t="shared" si="14"/>
        <v>92.653282551377927</v>
      </c>
      <c r="F46" s="12"/>
      <c r="G46" s="12"/>
      <c r="H46" s="12">
        <f t="shared" si="15"/>
        <v>9.9131381502392812E-3</v>
      </c>
      <c r="I46" s="12"/>
      <c r="J46" s="12"/>
      <c r="K46" s="12"/>
      <c r="L46" s="12">
        <f t="shared" si="16"/>
        <v>-6.5238570461758938</v>
      </c>
      <c r="M46" s="12"/>
      <c r="N46" s="12"/>
      <c r="O46" s="12"/>
      <c r="P46" s="12">
        <f t="shared" si="17"/>
        <v>-6.5436833224763715</v>
      </c>
      <c r="Q46" s="12"/>
      <c r="R46" s="12"/>
      <c r="S46" s="12"/>
      <c r="T46" s="12">
        <f t="shared" si="18"/>
        <v>92.018819685951982</v>
      </c>
      <c r="U46" s="12"/>
      <c r="V46" s="12"/>
      <c r="W46" s="12"/>
      <c r="X46" s="12">
        <f>POWER(2,-P46)</f>
        <v>93.292119990711527</v>
      </c>
    </row>
    <row r="47" spans="1:25">
      <c r="A47" s="9" t="s">
        <v>23</v>
      </c>
      <c r="B47" s="12">
        <f t="shared" si="13"/>
        <v>-4.9528520964209628</v>
      </c>
      <c r="C47" s="12"/>
      <c r="D47" s="12"/>
      <c r="E47" s="14">
        <f t="shared" si="14"/>
        <v>30.971129570191838</v>
      </c>
      <c r="F47" s="12"/>
      <c r="G47" s="12"/>
      <c r="H47" s="12">
        <f t="shared" si="15"/>
        <v>0.22295032042580684</v>
      </c>
      <c r="I47" s="12"/>
      <c r="J47" s="12"/>
      <c r="K47" s="12"/>
      <c r="L47" s="12">
        <f t="shared" si="16"/>
        <v>-4.729901775995156</v>
      </c>
      <c r="M47" s="12"/>
      <c r="N47" s="12"/>
      <c r="O47" s="12"/>
      <c r="P47" s="12">
        <f t="shared" si="17"/>
        <v>-5.1758024168467696</v>
      </c>
      <c r="Q47" s="12"/>
      <c r="R47" s="12"/>
      <c r="S47" s="12"/>
      <c r="T47" s="12">
        <f t="shared" si="18"/>
        <v>26.53641870719882</v>
      </c>
      <c r="U47" s="12"/>
      <c r="V47" s="12"/>
      <c r="W47" s="12"/>
      <c r="X47" s="12">
        <f t="shared" si="19"/>
        <v>36.146960049036132</v>
      </c>
    </row>
    <row r="48" spans="1:25">
      <c r="A48" s="9" t="s">
        <v>24</v>
      </c>
      <c r="B48" s="12">
        <f t="shared" si="13"/>
        <v>-4.5063936808292295</v>
      </c>
      <c r="C48" s="12"/>
      <c r="D48" s="12"/>
      <c r="E48" s="14">
        <f t="shared" si="14"/>
        <v>22.727918856822154</v>
      </c>
      <c r="F48" s="12"/>
      <c r="G48" s="12"/>
      <c r="H48" s="12">
        <f t="shared" si="15"/>
        <v>0.4136118869303792</v>
      </c>
      <c r="I48" s="12"/>
      <c r="J48" s="12"/>
      <c r="K48" s="12"/>
      <c r="L48" s="12">
        <f t="shared" si="16"/>
        <v>-4.0927817938988502</v>
      </c>
      <c r="M48" s="12"/>
      <c r="N48" s="12"/>
      <c r="O48" s="12"/>
      <c r="P48" s="12">
        <f t="shared" si="17"/>
        <v>-4.9200055677596088</v>
      </c>
      <c r="Q48" s="12"/>
      <c r="R48" s="12"/>
      <c r="S48" s="12"/>
      <c r="T48" s="12">
        <f t="shared" si="18"/>
        <v>17.06279156892915</v>
      </c>
      <c r="U48" s="12"/>
      <c r="V48" s="12"/>
      <c r="W48" s="12"/>
      <c r="X48" s="12">
        <f t="shared" si="19"/>
        <v>30.273961530593255</v>
      </c>
    </row>
    <row r="49" spans="1:24">
      <c r="A49" s="9" t="s">
        <v>25</v>
      </c>
      <c r="B49" s="12">
        <f t="shared" si="13"/>
        <v>-3.7639517669545248</v>
      </c>
      <c r="C49" s="12"/>
      <c r="D49" s="12"/>
      <c r="E49" s="14">
        <f t="shared" si="14"/>
        <v>13.585085750826241</v>
      </c>
      <c r="F49" s="12"/>
      <c r="G49" s="12"/>
      <c r="H49" s="12">
        <f t="shared" si="15"/>
        <v>0.40817581179688206</v>
      </c>
      <c r="I49" s="12"/>
      <c r="J49" s="12"/>
      <c r="K49" s="12"/>
      <c r="L49" s="12">
        <f t="shared" si="16"/>
        <v>-3.3557759551576427</v>
      </c>
      <c r="M49" s="12"/>
      <c r="N49" s="12"/>
      <c r="O49" s="12"/>
      <c r="P49" s="12">
        <f t="shared" si="17"/>
        <v>-4.1721275787514065</v>
      </c>
      <c r="Q49" s="12"/>
      <c r="R49" s="12"/>
      <c r="S49" s="12"/>
      <c r="T49" s="12">
        <f t="shared" si="18"/>
        <v>10.237389361162931</v>
      </c>
      <c r="U49" s="12"/>
      <c r="V49" s="12"/>
      <c r="W49" s="12"/>
      <c r="X49" s="12">
        <f t="shared" si="19"/>
        <v>18.027501772809135</v>
      </c>
    </row>
    <row r="50" spans="1:24">
      <c r="A50" s="9" t="s">
        <v>26</v>
      </c>
      <c r="B50" s="12">
        <f>AVERAGE(AB22:AD22)</f>
        <v>-6.8953213619790006</v>
      </c>
      <c r="C50" s="12"/>
      <c r="D50" s="12"/>
      <c r="E50" s="14">
        <f t="shared" si="14"/>
        <v>119.04154634270569</v>
      </c>
      <c r="F50" s="12"/>
      <c r="G50" s="12"/>
      <c r="H50" s="12">
        <f t="shared" si="15"/>
        <v>0.24602966414237362</v>
      </c>
      <c r="I50" s="12"/>
      <c r="J50" s="12"/>
      <c r="K50" s="12"/>
      <c r="L50" s="12">
        <f t="shared" si="16"/>
        <v>-6.6492916978366265</v>
      </c>
      <c r="M50" s="12"/>
      <c r="N50" s="12"/>
      <c r="O50" s="12"/>
      <c r="P50" s="12">
        <f t="shared" si="17"/>
        <v>-7.1413510261213746</v>
      </c>
      <c r="Q50" s="12"/>
      <c r="R50" s="12"/>
      <c r="S50" s="12"/>
      <c r="T50" s="12">
        <f t="shared" si="18"/>
        <v>100.37747134414496</v>
      </c>
      <c r="U50" s="12"/>
      <c r="V50" s="12"/>
      <c r="W50" s="12"/>
      <c r="X50" s="12">
        <f t="shared" si="19"/>
        <v>141.17599861703579</v>
      </c>
    </row>
    <row r="51" spans="1:24">
      <c r="A51" s="9" t="s">
        <v>27</v>
      </c>
      <c r="B51" s="12">
        <f t="shared" si="13"/>
        <v>-3.2187962181490377</v>
      </c>
      <c r="C51" s="12"/>
      <c r="D51" s="12"/>
      <c r="E51" s="14">
        <f t="shared" si="14"/>
        <v>9.3100971235255923</v>
      </c>
      <c r="F51" s="12"/>
      <c r="G51" s="12"/>
      <c r="H51" s="12">
        <f t="shared" si="15"/>
        <v>9.0143781470387457E-3</v>
      </c>
      <c r="I51" s="12"/>
      <c r="J51" s="12"/>
      <c r="K51" s="12"/>
      <c r="L51" s="12">
        <f t="shared" si="16"/>
        <v>-3.2097818400019991</v>
      </c>
      <c r="M51" s="12"/>
      <c r="N51" s="12"/>
      <c r="O51" s="12"/>
      <c r="P51" s="12">
        <f t="shared" si="17"/>
        <v>-3.2278105962960764</v>
      </c>
      <c r="Q51" s="12"/>
      <c r="R51" s="12"/>
      <c r="S51" s="12"/>
      <c r="T51" s="12">
        <f t="shared" si="18"/>
        <v>9.252106289813554</v>
      </c>
      <c r="U51" s="12"/>
      <c r="V51" s="12"/>
      <c r="W51" s="12"/>
      <c r="X51" s="12">
        <f t="shared" si="19"/>
        <v>9.3684514352057082</v>
      </c>
    </row>
    <row r="52" spans="1:24">
      <c r="A52" s="9" t="s">
        <v>28</v>
      </c>
      <c r="B52" s="12">
        <f t="shared" si="13"/>
        <v>-4.5969891056910042</v>
      </c>
      <c r="C52" s="12"/>
      <c r="D52" s="12"/>
      <c r="E52" s="14">
        <f t="shared" si="14"/>
        <v>24.200905206116378</v>
      </c>
      <c r="F52" s="12"/>
      <c r="G52" s="12"/>
      <c r="H52" s="12">
        <f t="shared" si="15"/>
        <v>0.33790350171991274</v>
      </c>
      <c r="I52" s="12"/>
      <c r="J52" s="12"/>
      <c r="K52" s="12"/>
      <c r="L52" s="12">
        <f t="shared" si="16"/>
        <v>-4.2590856039710916</v>
      </c>
      <c r="M52" s="12"/>
      <c r="N52" s="12"/>
      <c r="O52" s="12"/>
      <c r="P52" s="12">
        <f t="shared" si="17"/>
        <v>-4.9348926074109167</v>
      </c>
      <c r="Q52" s="12"/>
      <c r="R52" s="12"/>
      <c r="S52" s="12"/>
      <c r="T52" s="12">
        <f t="shared" si="18"/>
        <v>19.147519518098363</v>
      </c>
      <c r="U52" s="12"/>
      <c r="V52" s="12"/>
      <c r="W52" s="12"/>
      <c r="X52" s="12">
        <f t="shared" si="19"/>
        <v>30.587973144084724</v>
      </c>
    </row>
    <row r="62" spans="1:24">
      <c r="A62" s="20"/>
      <c r="B62" s="20"/>
      <c r="C62" s="20"/>
      <c r="D62" s="20"/>
      <c r="E62" s="20"/>
      <c r="F62" s="20"/>
      <c r="G62" s="20"/>
    </row>
    <row r="63" spans="1:24">
      <c r="A63" s="20"/>
      <c r="B63" s="20"/>
      <c r="C63" s="20"/>
      <c r="D63" s="20"/>
      <c r="E63" s="20"/>
      <c r="F63" s="20"/>
      <c r="G63" s="20"/>
    </row>
    <row r="64" spans="1:24">
      <c r="A64" s="20"/>
      <c r="B64" s="20"/>
      <c r="C64" s="20"/>
      <c r="D64" s="20"/>
      <c r="E64" s="20"/>
      <c r="F64" s="20"/>
      <c r="G64" s="20"/>
    </row>
    <row r="65" spans="1:7" ht="19.2">
      <c r="A65" s="22"/>
      <c r="B65" s="23" t="s">
        <v>5</v>
      </c>
      <c r="C65" s="22"/>
      <c r="D65" s="20"/>
      <c r="E65" s="22"/>
      <c r="F65" s="23" t="s">
        <v>6</v>
      </c>
      <c r="G65" s="22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4"/>
      <c r="B67" s="14"/>
      <c r="C67" s="14"/>
      <c r="D67" s="14"/>
      <c r="E67" s="14"/>
      <c r="F67" s="14"/>
      <c r="G67" s="20"/>
    </row>
    <row r="68" spans="1:7">
      <c r="A68" s="24"/>
      <c r="B68" s="14"/>
      <c r="C68" s="14"/>
      <c r="D68" s="14"/>
      <c r="E68" s="14"/>
      <c r="F68" s="14"/>
      <c r="G68" s="20"/>
    </row>
    <row r="69" spans="1:7">
      <c r="A69" s="24"/>
      <c r="B69" s="14"/>
      <c r="C69" s="14"/>
      <c r="D69" s="14"/>
      <c r="E69" s="14"/>
      <c r="F69" s="14"/>
      <c r="G69" s="20"/>
    </row>
    <row r="70" spans="1:7">
      <c r="A70" s="24"/>
      <c r="B70" s="14"/>
      <c r="C70" s="14"/>
      <c r="D70" s="14"/>
      <c r="E70" s="14"/>
      <c r="F70" s="14"/>
      <c r="G70" s="20"/>
    </row>
    <row r="71" spans="1:7">
      <c r="A71" s="24"/>
      <c r="B71" s="14"/>
      <c r="C71" s="14"/>
      <c r="D71" s="14"/>
      <c r="E71" s="14"/>
      <c r="F71" s="14"/>
      <c r="G71" s="20"/>
    </row>
    <row r="72" spans="1:7">
      <c r="A72" s="24"/>
      <c r="B72" s="14"/>
      <c r="C72" s="14"/>
      <c r="D72" s="14"/>
      <c r="E72" s="14"/>
      <c r="F72" s="14"/>
      <c r="G72" s="20"/>
    </row>
    <row r="73" spans="1:7">
      <c r="A73" s="24" t="s">
        <v>17</v>
      </c>
      <c r="B73" s="14">
        <f t="shared" ref="B73:B84" si="20">AG13-T41</f>
        <v>2.4980374153240348</v>
      </c>
      <c r="C73" s="14"/>
      <c r="D73" s="14"/>
      <c r="E73" s="14"/>
      <c r="F73" s="14">
        <f t="shared" ref="F73:F84" si="21">X41-AG13</f>
        <v>2.6870550294032753</v>
      </c>
      <c r="G73" s="20"/>
    </row>
    <row r="74" spans="1:7">
      <c r="A74" s="24" t="s">
        <v>18</v>
      </c>
      <c r="B74" s="14">
        <f t="shared" si="20"/>
        <v>2.4725883114296714</v>
      </c>
      <c r="C74" s="14"/>
      <c r="D74" s="14"/>
      <c r="E74" s="14"/>
      <c r="F74" s="14">
        <f t="shared" si="21"/>
        <v>2.7906876509059408</v>
      </c>
      <c r="G74" s="20"/>
    </row>
    <row r="75" spans="1:7">
      <c r="A75" s="24" t="s">
        <v>19</v>
      </c>
      <c r="B75" s="14">
        <f t="shared" si="20"/>
        <v>4.9761771174243634</v>
      </c>
      <c r="C75" s="14"/>
      <c r="D75" s="14"/>
      <c r="E75" s="14"/>
      <c r="F75" s="14">
        <f t="shared" si="21"/>
        <v>6.127513162569528</v>
      </c>
      <c r="G75" s="20"/>
    </row>
    <row r="76" spans="1:7">
      <c r="A76" s="24" t="s">
        <v>20</v>
      </c>
      <c r="B76" s="14">
        <f t="shared" si="20"/>
        <v>9.6016133260135348</v>
      </c>
      <c r="C76" s="14"/>
      <c r="D76" s="14"/>
      <c r="E76" s="14"/>
      <c r="F76" s="14">
        <f t="shared" si="21"/>
        <v>9.7635306725641158</v>
      </c>
      <c r="G76" s="20"/>
    </row>
    <row r="77" spans="1:7">
      <c r="A77" s="24" t="s">
        <v>21</v>
      </c>
      <c r="B77" s="14">
        <f t="shared" si="20"/>
        <v>1.427898566407265</v>
      </c>
      <c r="C77" s="14"/>
      <c r="D77" s="14"/>
      <c r="E77" s="14"/>
      <c r="F77" s="14">
        <f t="shared" si="21"/>
        <v>1.450270047172836</v>
      </c>
      <c r="G77" s="20"/>
    </row>
    <row r="78" spans="1:7">
      <c r="A78" s="24" t="s">
        <v>22</v>
      </c>
      <c r="B78" s="14">
        <f t="shared" si="20"/>
        <v>0.63446286542594521</v>
      </c>
      <c r="C78" s="14"/>
      <c r="D78" s="14"/>
      <c r="E78" s="14"/>
      <c r="F78" s="14">
        <f t="shared" si="21"/>
        <v>0.63883743933359938</v>
      </c>
      <c r="G78" s="20"/>
    </row>
    <row r="79" spans="1:7">
      <c r="A79" s="24" t="s">
        <v>23</v>
      </c>
      <c r="B79" s="14">
        <f t="shared" si="20"/>
        <v>4.4347108629930183</v>
      </c>
      <c r="C79" s="14"/>
      <c r="D79" s="14"/>
      <c r="E79" s="14"/>
      <c r="F79" s="14">
        <f t="shared" si="21"/>
        <v>5.1758304788442935</v>
      </c>
      <c r="G79" s="20"/>
    </row>
    <row r="80" spans="1:7">
      <c r="A80" s="24" t="s">
        <v>24</v>
      </c>
      <c r="B80" s="14">
        <f t="shared" si="20"/>
        <v>5.6651272878930037</v>
      </c>
      <c r="C80" s="14"/>
      <c r="D80" s="14"/>
      <c r="E80" s="14"/>
      <c r="F80" s="14">
        <f t="shared" si="21"/>
        <v>7.5460426737711011</v>
      </c>
      <c r="G80" s="20"/>
    </row>
    <row r="81" spans="1:18">
      <c r="A81" s="24" t="s">
        <v>25</v>
      </c>
      <c r="B81" s="14">
        <f t="shared" si="20"/>
        <v>3.3476963896633105</v>
      </c>
      <c r="C81" s="14"/>
      <c r="D81" s="14"/>
      <c r="E81" s="14"/>
      <c r="F81" s="14">
        <f t="shared" si="21"/>
        <v>4.4424160219828934</v>
      </c>
      <c r="G81" s="20"/>
    </row>
    <row r="82" spans="1:18">
      <c r="A82" s="24" t="s">
        <v>26</v>
      </c>
      <c r="B82" s="14">
        <f t="shared" si="20"/>
        <v>18.664074998560721</v>
      </c>
      <c r="C82" s="14"/>
      <c r="D82" s="14"/>
      <c r="E82" s="14"/>
      <c r="F82" s="14">
        <f t="shared" si="21"/>
        <v>22.134452274330101</v>
      </c>
      <c r="G82" s="20"/>
    </row>
    <row r="83" spans="1:18">
      <c r="A83" s="24" t="s">
        <v>27</v>
      </c>
      <c r="B83" s="14">
        <f t="shared" si="20"/>
        <v>5.7990833712038281E-2</v>
      </c>
      <c r="C83" s="14"/>
      <c r="D83" s="14"/>
      <c r="E83" s="14"/>
      <c r="F83" s="14">
        <f t="shared" si="21"/>
        <v>5.8354311680115956E-2</v>
      </c>
      <c r="G83" s="20"/>
    </row>
    <row r="84" spans="1:18">
      <c r="A84" s="24" t="s">
        <v>28</v>
      </c>
      <c r="B84" s="14">
        <f t="shared" si="20"/>
        <v>5.0533856880180146</v>
      </c>
      <c r="C84" s="14"/>
      <c r="D84" s="14"/>
      <c r="E84" s="14"/>
      <c r="F84" s="14">
        <f t="shared" si="21"/>
        <v>6.3870679379683466</v>
      </c>
      <c r="G84" s="20"/>
    </row>
    <row r="85" spans="1:18">
      <c r="A85" s="20"/>
      <c r="B85" s="20"/>
      <c r="C85" s="20"/>
      <c r="D85" s="20"/>
      <c r="E85" s="20"/>
      <c r="F85" s="20"/>
      <c r="G85" s="20"/>
    </row>
    <row r="86" spans="1:18">
      <c r="A86" s="20"/>
      <c r="B86" s="20"/>
      <c r="C86" s="20"/>
      <c r="D86" s="20"/>
      <c r="E86" s="20"/>
      <c r="F86" s="20"/>
      <c r="G86" s="20"/>
    </row>
    <row r="91" spans="1:18"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4:18">
      <c r="D97" s="17"/>
      <c r="E97" s="18"/>
      <c r="F97" s="19"/>
      <c r="G97" s="17"/>
      <c r="H97" s="18"/>
      <c r="I97" s="19"/>
      <c r="J97" s="18"/>
      <c r="K97" s="17"/>
      <c r="L97" s="17"/>
      <c r="M97" s="17"/>
      <c r="N97" s="17"/>
      <c r="O97" s="17"/>
      <c r="P97" s="17"/>
      <c r="Q97" s="17"/>
      <c r="R97" s="17"/>
    </row>
    <row r="98" spans="4:18">
      <c r="D98" s="17"/>
      <c r="E98" s="18"/>
      <c r="F98" s="19"/>
      <c r="G98" s="17"/>
      <c r="H98" s="18"/>
      <c r="I98" s="19"/>
      <c r="J98" s="18"/>
      <c r="K98" s="17"/>
      <c r="L98" s="17"/>
      <c r="M98" s="17"/>
      <c r="N98" s="17"/>
      <c r="O98" s="17"/>
      <c r="P98" s="17"/>
      <c r="Q98" s="17"/>
      <c r="R98" s="17"/>
    </row>
    <row r="99" spans="4:18">
      <c r="D99" s="17"/>
      <c r="E99" s="18"/>
      <c r="F99" s="19"/>
      <c r="G99" s="17"/>
      <c r="H99" s="18"/>
      <c r="I99" s="19"/>
      <c r="J99" s="18"/>
      <c r="K99" s="17"/>
      <c r="L99" s="17"/>
      <c r="M99" s="17"/>
      <c r="N99" s="17"/>
      <c r="O99" s="17"/>
      <c r="P99" s="17"/>
      <c r="Q99" s="17"/>
      <c r="R99" s="17"/>
    </row>
    <row r="100" spans="4:18">
      <c r="D100" s="17"/>
      <c r="E100" s="18"/>
      <c r="F100" s="19"/>
      <c r="G100" s="17"/>
      <c r="H100" s="18"/>
      <c r="I100" s="19"/>
      <c r="J100" s="18"/>
      <c r="K100" s="17"/>
      <c r="L100" s="17"/>
      <c r="M100" s="17"/>
      <c r="N100" s="17"/>
      <c r="O100" s="17"/>
      <c r="P100" s="17"/>
      <c r="Q100" s="17"/>
      <c r="R100" s="17"/>
    </row>
    <row r="101" spans="4:18">
      <c r="D101" s="17"/>
      <c r="E101" s="18"/>
      <c r="F101" s="19"/>
      <c r="G101" s="17"/>
      <c r="H101" s="18"/>
      <c r="I101" s="19"/>
      <c r="J101" s="18"/>
      <c r="K101" s="17"/>
      <c r="L101" s="17"/>
      <c r="M101" s="17"/>
      <c r="N101" s="17"/>
      <c r="O101" s="17"/>
      <c r="P101" s="17"/>
      <c r="Q101" s="17"/>
      <c r="R101" s="17"/>
    </row>
    <row r="102" spans="4:18">
      <c r="D102" s="17"/>
      <c r="E102" s="18"/>
      <c r="F102" s="19"/>
      <c r="G102" s="17"/>
      <c r="H102" s="18"/>
      <c r="I102" s="19"/>
      <c r="J102" s="18"/>
      <c r="K102" s="17"/>
      <c r="L102" s="17"/>
      <c r="M102" s="17"/>
      <c r="N102" s="17"/>
      <c r="O102" s="17"/>
      <c r="P102" s="17"/>
      <c r="Q102" s="17"/>
      <c r="R102" s="17"/>
    </row>
    <row r="103" spans="4:18">
      <c r="D103" s="17"/>
      <c r="E103" s="18"/>
      <c r="F103" s="19"/>
      <c r="G103" s="17"/>
      <c r="H103" s="18"/>
      <c r="I103" s="19"/>
      <c r="J103" s="18"/>
      <c r="K103" s="17"/>
      <c r="L103" s="17"/>
      <c r="M103" s="17"/>
      <c r="N103" s="17"/>
      <c r="O103" s="17"/>
      <c r="P103" s="17"/>
      <c r="Q103" s="17"/>
      <c r="R103" s="17"/>
    </row>
    <row r="104" spans="4:18">
      <c r="D104" s="17"/>
      <c r="E104" s="18"/>
      <c r="F104" s="19"/>
      <c r="G104" s="17"/>
      <c r="H104" s="18"/>
      <c r="I104" s="19"/>
      <c r="J104" s="18"/>
      <c r="K104" s="17"/>
      <c r="L104" s="17"/>
      <c r="M104" s="17"/>
      <c r="N104" s="17"/>
      <c r="O104" s="17"/>
      <c r="P104" s="17"/>
      <c r="Q104" s="17"/>
      <c r="R104" s="17"/>
    </row>
    <row r="105" spans="4:18">
      <c r="D105" s="17"/>
      <c r="E105" s="18"/>
      <c r="F105" s="19"/>
      <c r="G105" s="17"/>
      <c r="H105" s="18"/>
      <c r="I105" s="19"/>
      <c r="J105" s="18"/>
      <c r="K105" s="17"/>
      <c r="L105" s="17"/>
      <c r="M105" s="17"/>
      <c r="N105" s="17"/>
      <c r="O105" s="17"/>
      <c r="P105" s="17"/>
      <c r="Q105" s="17"/>
      <c r="R105" s="17"/>
    </row>
    <row r="106" spans="4:18">
      <c r="D106" s="17"/>
      <c r="E106" s="18"/>
      <c r="F106" s="19"/>
      <c r="G106" s="17"/>
      <c r="H106" s="18"/>
      <c r="I106" s="19"/>
      <c r="J106" s="18"/>
      <c r="K106" s="17"/>
      <c r="L106" s="17"/>
      <c r="M106" s="17"/>
      <c r="N106" s="17"/>
      <c r="O106" s="17"/>
      <c r="P106" s="17"/>
      <c r="Q106" s="17"/>
      <c r="R106" s="17"/>
    </row>
    <row r="107" spans="4:18">
      <c r="D107" s="17"/>
      <c r="E107" s="18"/>
      <c r="F107" s="19"/>
      <c r="G107" s="17"/>
      <c r="H107" s="18"/>
      <c r="I107" s="19"/>
      <c r="J107" s="18"/>
      <c r="K107" s="17"/>
      <c r="L107" s="17"/>
      <c r="M107" s="17"/>
      <c r="N107" s="17"/>
      <c r="O107" s="17"/>
      <c r="P107" s="17"/>
      <c r="Q107" s="17"/>
      <c r="R107" s="17"/>
    </row>
    <row r="108" spans="4:18">
      <c r="D108" s="17"/>
      <c r="E108" s="18"/>
      <c r="F108" s="19"/>
      <c r="G108" s="17"/>
      <c r="H108" s="18"/>
      <c r="I108" s="19"/>
      <c r="J108" s="18"/>
      <c r="K108" s="17"/>
      <c r="L108" s="17"/>
      <c r="M108" s="17"/>
      <c r="N108" s="17"/>
      <c r="O108" s="17"/>
      <c r="P108" s="17"/>
      <c r="Q108" s="17"/>
      <c r="R108" s="17"/>
    </row>
    <row r="109" spans="4:18">
      <c r="D109" s="17"/>
      <c r="E109" s="18"/>
      <c r="F109" s="19"/>
      <c r="G109" s="17"/>
      <c r="H109" s="18"/>
      <c r="I109" s="19"/>
      <c r="J109" s="18"/>
      <c r="K109" s="17"/>
      <c r="L109" s="17"/>
      <c r="M109" s="17"/>
      <c r="N109" s="17"/>
      <c r="O109" s="17"/>
      <c r="P109" s="17"/>
      <c r="Q109" s="17"/>
      <c r="R109" s="17"/>
    </row>
    <row r="110" spans="4:18">
      <c r="D110" s="17"/>
      <c r="E110" s="18"/>
      <c r="F110" s="19"/>
      <c r="G110" s="17"/>
      <c r="H110" s="18"/>
      <c r="I110" s="19"/>
      <c r="J110" s="18"/>
      <c r="K110" s="17"/>
      <c r="L110" s="17"/>
      <c r="M110" s="17"/>
      <c r="N110" s="17"/>
      <c r="O110" s="17"/>
      <c r="P110" s="17"/>
      <c r="Q110" s="17"/>
      <c r="R110" s="17"/>
    </row>
    <row r="111" spans="4:18">
      <c r="D111" s="17"/>
      <c r="E111" s="18"/>
      <c r="F111" s="19"/>
      <c r="G111" s="17"/>
      <c r="H111" s="18"/>
      <c r="I111" s="19"/>
      <c r="J111" s="18"/>
      <c r="K111" s="17"/>
      <c r="L111" s="17"/>
      <c r="M111" s="17"/>
      <c r="N111" s="17"/>
      <c r="O111" s="17"/>
      <c r="P111" s="17"/>
      <c r="Q111" s="17"/>
      <c r="R111" s="17"/>
    </row>
    <row r="112" spans="4:18">
      <c r="D112" s="17"/>
      <c r="E112" s="18"/>
      <c r="F112" s="19"/>
      <c r="G112" s="17"/>
      <c r="H112" s="18"/>
      <c r="I112" s="19"/>
      <c r="J112" s="18"/>
      <c r="K112" s="17"/>
      <c r="L112" s="17"/>
      <c r="M112" s="17"/>
      <c r="N112" s="17"/>
      <c r="O112" s="17"/>
      <c r="P112" s="17"/>
      <c r="Q112" s="17"/>
      <c r="R112" s="17"/>
    </row>
    <row r="113" spans="4:18">
      <c r="D113" s="17"/>
      <c r="E113" s="18"/>
      <c r="F113" s="19"/>
      <c r="G113" s="17"/>
      <c r="H113" s="18"/>
      <c r="I113" s="19"/>
      <c r="J113" s="18"/>
      <c r="K113" s="17"/>
      <c r="L113" s="17"/>
      <c r="M113" s="17"/>
      <c r="N113" s="17"/>
      <c r="O113" s="17"/>
      <c r="P113" s="17"/>
      <c r="Q113" s="17"/>
      <c r="R113" s="17"/>
    </row>
    <row r="114" spans="4:18">
      <c r="D114" s="17"/>
      <c r="E114" s="18"/>
      <c r="F114" s="19"/>
      <c r="G114" s="17"/>
      <c r="H114" s="18"/>
      <c r="I114" s="19"/>
      <c r="J114" s="18"/>
      <c r="K114" s="17"/>
      <c r="L114" s="17"/>
      <c r="M114" s="17"/>
      <c r="N114" s="17"/>
      <c r="O114" s="17"/>
      <c r="P114" s="17"/>
      <c r="Q114" s="17"/>
      <c r="R114" s="17"/>
    </row>
    <row r="115" spans="4:18"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4:18"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4:18"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IL1Beta-WH294</vt:lpstr>
      <vt:lpstr>TNF-alfa-WH294</vt:lpstr>
      <vt:lpstr>IL1Ra-WH294</vt:lpstr>
      <vt:lpstr>TSG6-WH294</vt:lpstr>
      <vt:lpstr>ACTIN BETA-WH294</vt:lpstr>
      <vt:lpstr>LMNA-C -WH294</vt:lpstr>
      <vt:lpstr>MYOSIN -WH294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YHU</dc:creator>
  <cp:lastModifiedBy>YHU</cp:lastModifiedBy>
  <dcterms:created xsi:type="dcterms:W3CDTF">2015-06-05T18:17:20Z</dcterms:created>
  <dcterms:modified xsi:type="dcterms:W3CDTF">2021-08-09T17:05:33Z</dcterms:modified>
</cp:coreProperties>
</file>