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485\"/>
    </mc:Choice>
  </mc:AlternateContent>
  <bookViews>
    <workbookView xWindow="0" yWindow="0" windowWidth="19230" windowHeight="10770" activeTab="1"/>
  </bookViews>
  <sheets>
    <sheet name="AppendixA-BasketballTeam" sheetId="1" r:id="rId1"/>
    <sheet name="Stats" sheetId="2" r:id="rId2"/>
  </sheets>
  <definedNames>
    <definedName name="_xlnm._FilterDatabase" localSheetId="0" hidden="1">'AppendixA-BasketballTeam'!$B$2:$B$21</definedName>
    <definedName name="_xlnm._FilterDatabase" localSheetId="1" hidden="1">Stats!$B$2:$B$21</definedName>
    <definedName name="_xlchart.v1.0" hidden="1">'AppendixA-BasketballTeam'!$C$1</definedName>
    <definedName name="_xlchart.v1.1" hidden="1">'AppendixA-BasketballTeam'!$C$2:$C$21</definedName>
    <definedName name="_xlnm.Criteria" localSheetId="0">'AppendixA-BasketballTeam'!$B$2:$B$21</definedName>
    <definedName name="Exp">Stats!$C$2:$C$21</definedName>
    <definedName name="_xlnm.Extract" localSheetId="0">'AppendixA-BasketballTeam'!$N$2</definedName>
    <definedName name="_xlnm.Extract" localSheetId="1">Stats!$L$3</definedName>
    <definedName name="position">'AppendixA-BasketballTeam'!$B$2:$B$21</definedName>
  </definedNames>
  <calcPr calcId="162913"/>
</workbook>
</file>

<file path=xl/calcChain.xml><?xml version="1.0" encoding="utf-8"?>
<calcChain xmlns="http://schemas.openxmlformats.org/spreadsheetml/2006/main">
  <c r="M7" i="2" l="1"/>
  <c r="M4" i="2"/>
  <c r="M5" i="2"/>
  <c r="M3" i="2"/>
  <c r="G10" i="2"/>
  <c r="G8" i="2"/>
  <c r="G7" i="2"/>
  <c r="G6" i="2"/>
  <c r="G5" i="2"/>
  <c r="G4" i="2"/>
  <c r="G3" i="2"/>
  <c r="G9" i="2" l="1"/>
  <c r="O3" i="1"/>
  <c r="O4" i="1"/>
  <c r="O5" i="1"/>
  <c r="O2" i="1"/>
  <c r="B33" i="1"/>
  <c r="C30" i="1" l="1"/>
  <c r="C28" i="1"/>
  <c r="C29" i="1" s="1"/>
  <c r="C27" i="1"/>
  <c r="C26" i="1"/>
  <c r="C25" i="1"/>
  <c r="C24" i="1"/>
  <c r="C23" i="1"/>
</calcChain>
</file>

<file path=xl/sharedStrings.xml><?xml version="1.0" encoding="utf-8"?>
<sst xmlns="http://schemas.openxmlformats.org/spreadsheetml/2006/main" count="70" uniqueCount="20">
  <si>
    <t>ID</t>
  </si>
  <si>
    <t>Position</t>
  </si>
  <si>
    <t>Expenses</t>
  </si>
  <si>
    <t>center</t>
  </si>
  <si>
    <t>guard</t>
  </si>
  <si>
    <t>forward</t>
  </si>
  <si>
    <t>max</t>
  </si>
  <si>
    <t>min</t>
  </si>
  <si>
    <t>median</t>
  </si>
  <si>
    <t>mean</t>
  </si>
  <si>
    <t>Q3</t>
  </si>
  <si>
    <t>Q1</t>
  </si>
  <si>
    <t>IQR</t>
  </si>
  <si>
    <t>max-q3</t>
  </si>
  <si>
    <t>Max</t>
  </si>
  <si>
    <t>Min</t>
  </si>
  <si>
    <t>Median</t>
  </si>
  <si>
    <t>Mean</t>
  </si>
  <si>
    <t>stdev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</si>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</sst>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" fontId="0" fillId="0" borderId="0" xfId="0" applyNumberFormat="1"/>
    <xf numFmtId="9" fontId="0" fillId="0" borderId="0" xfId="0" applyNumberFormat="1"/>
    <xf numFmtId="0" fontId="0" fillId="0" borderId="10" xfId="0" applyBorder="1"/>
    <xf numFmtId="2" fontId="0" fillId="0" borderId="11" xfId="0" applyNumberFormat="1" applyBorder="1"/>
    <xf numFmtId="0" fontId="0" fillId="0" borderId="12" xfId="0" applyBorder="1"/>
    <xf numFmtId="2" fontId="0" fillId="0" borderId="13" xfId="0" applyNumberFormat="1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Training Expenses</a:t>
            </a:r>
          </a:p>
        </cx:rich>
      </cx:tx>
    </cx:title>
    <cx:plotArea>
      <cx:plotAreaRegion>
        <cx:series layoutId="boxWhisker" uniqueId="{1873D29E-BC15-4E65-AD03-6D1D456F4567}">
          <cx:tx>
            <cx:txData>
              <cx:f>_xlchart.v1.0</cx:f>
              <cx:v>Expenses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28575</xdr:rowOff>
    </xdr:from>
    <xdr:to>
      <xdr:col>12</xdr:col>
      <xdr:colOff>276225</xdr:colOff>
      <xdr:row>24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4" workbookViewId="0">
      <selection activeCell="B24" sqref="B2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</row>
    <row r="2" spans="1:15" x14ac:dyDescent="0.25">
      <c r="A2">
        <v>1</v>
      </c>
      <c r="B2" t="s">
        <v>3</v>
      </c>
      <c r="C2">
        <v>56.75</v>
      </c>
      <c r="N2" t="s">
        <v>3</v>
      </c>
      <c r="O2">
        <f>COUNTIF(position,_xlnm.Extract)</f>
        <v>5</v>
      </c>
    </row>
    <row r="3" spans="1:15" x14ac:dyDescent="0.25">
      <c r="A3">
        <v>2</v>
      </c>
      <c r="B3" t="s">
        <v>4</v>
      </c>
      <c r="C3" s="1">
        <v>1800.11</v>
      </c>
      <c r="N3" t="s">
        <v>4</v>
      </c>
      <c r="O3">
        <f>COUNTIF(position,_xlnm.Extract)</f>
        <v>5</v>
      </c>
    </row>
    <row r="4" spans="1:15" x14ac:dyDescent="0.25">
      <c r="A4">
        <v>3</v>
      </c>
      <c r="B4" t="s">
        <v>4</v>
      </c>
      <c r="C4" s="1">
        <v>1341.03</v>
      </c>
      <c r="N4" t="s">
        <v>5</v>
      </c>
      <c r="O4">
        <f>COUNTIF(position,_xlnm.Extract)</f>
        <v>5</v>
      </c>
    </row>
    <row r="5" spans="1:15" x14ac:dyDescent="0.25">
      <c r="A5">
        <v>4</v>
      </c>
      <c r="B5" t="s">
        <v>5</v>
      </c>
      <c r="C5">
        <v>749.5</v>
      </c>
      <c r="N5" t="s">
        <v>3</v>
      </c>
      <c r="O5">
        <f>COUNTIF(position,_xlnm.Extract)</f>
        <v>5</v>
      </c>
    </row>
    <row r="6" spans="1:15" x14ac:dyDescent="0.25">
      <c r="A6">
        <v>5</v>
      </c>
      <c r="B6" t="s">
        <v>4</v>
      </c>
      <c r="C6" s="1">
        <v>1150</v>
      </c>
    </row>
    <row r="7" spans="1:15" x14ac:dyDescent="0.25">
      <c r="A7">
        <v>6</v>
      </c>
      <c r="B7" t="s">
        <v>5</v>
      </c>
      <c r="C7">
        <v>928.3</v>
      </c>
    </row>
    <row r="8" spans="1:15" x14ac:dyDescent="0.25">
      <c r="A8">
        <v>7</v>
      </c>
      <c r="B8" t="s">
        <v>3</v>
      </c>
      <c r="C8">
        <v>250.9</v>
      </c>
    </row>
    <row r="9" spans="1:15" x14ac:dyDescent="0.25">
      <c r="A9">
        <v>8</v>
      </c>
      <c r="B9" t="s">
        <v>4</v>
      </c>
      <c r="C9">
        <v>806.15</v>
      </c>
    </row>
    <row r="10" spans="1:15" x14ac:dyDescent="0.25">
      <c r="A10">
        <v>9</v>
      </c>
      <c r="B10" t="s">
        <v>4</v>
      </c>
      <c r="C10" s="1">
        <v>1209.02</v>
      </c>
    </row>
    <row r="11" spans="1:15" x14ac:dyDescent="0.25">
      <c r="A11">
        <v>10</v>
      </c>
      <c r="B11" t="s">
        <v>5</v>
      </c>
      <c r="C11">
        <v>405.72</v>
      </c>
    </row>
    <row r="12" spans="1:15" x14ac:dyDescent="0.25">
      <c r="A12">
        <v>11</v>
      </c>
      <c r="B12" t="s">
        <v>3</v>
      </c>
      <c r="C12">
        <v>550</v>
      </c>
    </row>
    <row r="13" spans="1:15" x14ac:dyDescent="0.25">
      <c r="A13">
        <v>12</v>
      </c>
      <c r="B13" t="s">
        <v>3</v>
      </c>
      <c r="C13">
        <v>223.89</v>
      </c>
    </row>
    <row r="14" spans="1:15" x14ac:dyDescent="0.25">
      <c r="A14">
        <v>13</v>
      </c>
      <c r="B14" t="s">
        <v>3</v>
      </c>
      <c r="C14">
        <v>103.23</v>
      </c>
    </row>
    <row r="15" spans="1:15" x14ac:dyDescent="0.25">
      <c r="A15">
        <v>14</v>
      </c>
      <c r="B15" t="s">
        <v>5</v>
      </c>
      <c r="C15">
        <v>758.22</v>
      </c>
    </row>
    <row r="16" spans="1:15" x14ac:dyDescent="0.25">
      <c r="A16">
        <v>15</v>
      </c>
      <c r="B16" t="s">
        <v>5</v>
      </c>
      <c r="C16">
        <v>430.79</v>
      </c>
    </row>
    <row r="17" spans="1:3" x14ac:dyDescent="0.25">
      <c r="A17">
        <v>16</v>
      </c>
      <c r="B17" t="s">
        <v>5</v>
      </c>
      <c r="C17">
        <v>675.11</v>
      </c>
    </row>
    <row r="18" spans="1:3" x14ac:dyDescent="0.25">
      <c r="A18">
        <v>17</v>
      </c>
      <c r="B18" t="s">
        <v>4</v>
      </c>
      <c r="C18" s="1">
        <v>1657.2</v>
      </c>
    </row>
    <row r="19" spans="1:3" x14ac:dyDescent="0.25">
      <c r="A19">
        <v>18</v>
      </c>
      <c r="B19" t="s">
        <v>4</v>
      </c>
      <c r="C19" s="1">
        <v>1405.18</v>
      </c>
    </row>
    <row r="20" spans="1:3" x14ac:dyDescent="0.25">
      <c r="A20">
        <v>19</v>
      </c>
      <c r="B20" t="s">
        <v>4</v>
      </c>
      <c r="C20">
        <v>760.51</v>
      </c>
    </row>
    <row r="21" spans="1:3" x14ac:dyDescent="0.25">
      <c r="A21">
        <v>20</v>
      </c>
      <c r="B21" t="s">
        <v>5</v>
      </c>
      <c r="C21">
        <v>985.41</v>
      </c>
    </row>
    <row r="23" spans="1:3" x14ac:dyDescent="0.25">
      <c r="B23" t="s">
        <v>6</v>
      </c>
      <c r="C23">
        <f>MAX(C2:C21)</f>
        <v>1800.11</v>
      </c>
    </row>
    <row r="24" spans="1:3" x14ac:dyDescent="0.25">
      <c r="B24" t="s">
        <v>7</v>
      </c>
      <c r="C24">
        <f>MIN(C2:C21)</f>
        <v>56.75</v>
      </c>
    </row>
    <row r="25" spans="1:3" x14ac:dyDescent="0.25">
      <c r="B25" t="s">
        <v>8</v>
      </c>
      <c r="C25">
        <f>MEDIAN($C$2:$C$21)</f>
        <v>759.36500000000001</v>
      </c>
    </row>
    <row r="26" spans="1:3" x14ac:dyDescent="0.25">
      <c r="B26" t="s">
        <v>9</v>
      </c>
      <c r="C26">
        <f>AVERAGE($C$2:$C$21)</f>
        <v>812.35099999999989</v>
      </c>
    </row>
    <row r="27" spans="1:3" x14ac:dyDescent="0.25">
      <c r="B27" t="s">
        <v>11</v>
      </c>
      <c r="C27">
        <f>PERCENTILE($C$2:$C$21,25%)</f>
        <v>424.52250000000004</v>
      </c>
    </row>
    <row r="28" spans="1:3" x14ac:dyDescent="0.25">
      <c r="B28" t="s">
        <v>10</v>
      </c>
      <c r="C28">
        <f>PERCENTILE($C$2:$C$21,75%)</f>
        <v>1164.7550000000001</v>
      </c>
    </row>
    <row r="29" spans="1:3" x14ac:dyDescent="0.25">
      <c r="B29" t="s">
        <v>12</v>
      </c>
      <c r="C29">
        <f>C28-C27</f>
        <v>740.23250000000007</v>
      </c>
    </row>
    <row r="30" spans="1:3" x14ac:dyDescent="0.25">
      <c r="B30" t="s">
        <v>13</v>
      </c>
      <c r="C30">
        <f>C23-C28</f>
        <v>635.35499999999979</v>
      </c>
    </row>
    <row r="33" spans="2:2" x14ac:dyDescent="0.25">
      <c r="B33">
        <f>COUNTIF(B2:B21,"guard")</f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M10" sqref="M1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</row>
    <row r="2" spans="1:13" ht="15.75" thickBot="1" x14ac:dyDescent="0.3">
      <c r="A2">
        <v>1</v>
      </c>
      <c r="B2" t="s">
        <v>3</v>
      </c>
      <c r="C2">
        <v>56.75</v>
      </c>
    </row>
    <row r="3" spans="1:13" x14ac:dyDescent="0.25">
      <c r="A3">
        <v>2</v>
      </c>
      <c r="B3" t="s">
        <v>4</v>
      </c>
      <c r="C3" s="1">
        <v>1800.11</v>
      </c>
      <c r="F3" s="3" t="s">
        <v>14</v>
      </c>
      <c r="G3" s="4">
        <f>MAX(C2:C21)</f>
        <v>1800.11</v>
      </c>
      <c r="L3" t="s">
        <v>3</v>
      </c>
      <c r="M3">
        <f>COUNTIF($B$2:$B$21,L3)</f>
        <v>5</v>
      </c>
    </row>
    <row r="4" spans="1:13" x14ac:dyDescent="0.25">
      <c r="A4">
        <v>3</v>
      </c>
      <c r="B4" t="s">
        <v>4</v>
      </c>
      <c r="C4" s="1">
        <v>1341.03</v>
      </c>
      <c r="F4" s="5" t="s">
        <v>15</v>
      </c>
      <c r="G4" s="6">
        <f>MIN(Exp)</f>
        <v>56.75</v>
      </c>
      <c r="L4" t="s">
        <v>4</v>
      </c>
      <c r="M4">
        <f t="shared" ref="M4:M7" si="0">COUNTIF($B$2:$B$21,L4)</f>
        <v>8</v>
      </c>
    </row>
    <row r="5" spans="1:13" x14ac:dyDescent="0.25">
      <c r="A5">
        <v>4</v>
      </c>
      <c r="B5" t="s">
        <v>5</v>
      </c>
      <c r="C5">
        <v>749.5</v>
      </c>
      <c r="F5" s="5" t="s">
        <v>16</v>
      </c>
      <c r="G5" s="6">
        <f>MEDIAN(Exp)</f>
        <v>759.36500000000001</v>
      </c>
      <c r="L5" t="s">
        <v>5</v>
      </c>
      <c r="M5">
        <f t="shared" si="0"/>
        <v>7</v>
      </c>
    </row>
    <row r="6" spans="1:13" x14ac:dyDescent="0.25">
      <c r="A6">
        <v>5</v>
      </c>
      <c r="B6" t="s">
        <v>4</v>
      </c>
      <c r="C6" s="1">
        <v>1150</v>
      </c>
      <c r="F6" s="5" t="s">
        <v>17</v>
      </c>
      <c r="G6" s="6">
        <f>AVERAGE(Exp)</f>
        <v>812.35099999999989</v>
      </c>
    </row>
    <row r="7" spans="1:13" x14ac:dyDescent="0.25">
      <c r="A7">
        <v>6</v>
      </c>
      <c r="B7" t="s">
        <v>5</v>
      </c>
      <c r="C7">
        <v>928.3</v>
      </c>
      <c r="F7" s="5" t="s">
        <v>11</v>
      </c>
      <c r="G7" s="6">
        <f>_xlfn.QUARTILE.INC(Exp,1)</f>
        <v>424.52250000000004</v>
      </c>
      <c r="L7" s="1" t="s">
        <v>19</v>
      </c>
      <c r="M7">
        <f>COUNTA(B2:B21)</f>
        <v>20</v>
      </c>
    </row>
    <row r="8" spans="1:13" x14ac:dyDescent="0.25">
      <c r="A8">
        <v>7</v>
      </c>
      <c r="B8" t="s">
        <v>3</v>
      </c>
      <c r="C8">
        <v>250.9</v>
      </c>
      <c r="F8" s="5" t="s">
        <v>10</v>
      </c>
      <c r="G8" s="6">
        <f>_xlfn.QUARTILE.INC(Exp,3)</f>
        <v>1164.7550000000001</v>
      </c>
    </row>
    <row r="9" spans="1:13" x14ac:dyDescent="0.25">
      <c r="A9">
        <v>8</v>
      </c>
      <c r="B9" t="s">
        <v>4</v>
      </c>
      <c r="C9">
        <v>806.15</v>
      </c>
      <c r="F9" s="5" t="s">
        <v>12</v>
      </c>
      <c r="G9" s="6">
        <f>SUM(G8-G7)</f>
        <v>740.23250000000007</v>
      </c>
    </row>
    <row r="10" spans="1:13" ht="15.75" thickBot="1" x14ac:dyDescent="0.3">
      <c r="A10">
        <v>9</v>
      </c>
      <c r="B10" t="s">
        <v>4</v>
      </c>
      <c r="C10" s="1">
        <v>1209.02</v>
      </c>
      <c r="F10" s="7" t="s">
        <v>18</v>
      </c>
      <c r="G10" s="8">
        <f>STDEV(Exp)</f>
        <v>501.5050093143322</v>
      </c>
    </row>
    <row r="11" spans="1:13" x14ac:dyDescent="0.25">
      <c r="A11">
        <v>10</v>
      </c>
      <c r="B11" t="s">
        <v>5</v>
      </c>
      <c r="C11">
        <v>405.72</v>
      </c>
      <c r="L11" s="1"/>
    </row>
    <row r="12" spans="1:13" x14ac:dyDescent="0.25">
      <c r="A12">
        <v>11</v>
      </c>
      <c r="B12" t="s">
        <v>3</v>
      </c>
      <c r="C12">
        <v>550</v>
      </c>
    </row>
    <row r="13" spans="1:13" x14ac:dyDescent="0.25">
      <c r="A13">
        <v>12</v>
      </c>
      <c r="B13" t="s">
        <v>3</v>
      </c>
      <c r="C13">
        <v>223.89</v>
      </c>
    </row>
    <row r="14" spans="1:13" x14ac:dyDescent="0.25">
      <c r="A14">
        <v>13</v>
      </c>
      <c r="B14" t="s">
        <v>3</v>
      </c>
      <c r="C14">
        <v>103.23</v>
      </c>
    </row>
    <row r="15" spans="1:13" x14ac:dyDescent="0.25">
      <c r="A15">
        <v>14</v>
      </c>
      <c r="B15" t="s">
        <v>5</v>
      </c>
      <c r="C15">
        <v>758.22</v>
      </c>
    </row>
    <row r="16" spans="1:13" x14ac:dyDescent="0.25">
      <c r="A16">
        <v>15</v>
      </c>
      <c r="B16" t="s">
        <v>5</v>
      </c>
      <c r="C16">
        <v>430.79</v>
      </c>
      <c r="H16" s="2"/>
    </row>
    <row r="17" spans="1:12" x14ac:dyDescent="0.25">
      <c r="A17">
        <v>16</v>
      </c>
      <c r="B17" t="s">
        <v>5</v>
      </c>
      <c r="C17">
        <v>675.11</v>
      </c>
      <c r="H17" s="2"/>
    </row>
    <row r="18" spans="1:12" x14ac:dyDescent="0.25">
      <c r="A18">
        <v>17</v>
      </c>
      <c r="B18" t="s">
        <v>4</v>
      </c>
      <c r="C18" s="1">
        <v>1657.2</v>
      </c>
      <c r="H18" s="2"/>
    </row>
    <row r="19" spans="1:12" x14ac:dyDescent="0.25">
      <c r="A19">
        <v>18</v>
      </c>
      <c r="B19" t="s">
        <v>4</v>
      </c>
      <c r="C19" s="1">
        <v>1405.18</v>
      </c>
      <c r="H19" s="2"/>
      <c r="L19" s="1"/>
    </row>
    <row r="20" spans="1:12" x14ac:dyDescent="0.25">
      <c r="A20">
        <v>19</v>
      </c>
      <c r="B20" t="s">
        <v>4</v>
      </c>
      <c r="C20">
        <v>760.51</v>
      </c>
      <c r="L20" s="1"/>
    </row>
    <row r="21" spans="1:12" x14ac:dyDescent="0.25">
      <c r="A21">
        <v>20</v>
      </c>
      <c r="B21" t="s">
        <v>5</v>
      </c>
      <c r="C21">
        <v>985.41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AppendixA-BasketballTeam</vt:lpstr>
      <vt:lpstr>Stats</vt:lpstr>
      <vt:lpstr>'AppendixA-BasketballTeam'!Criteria</vt:lpstr>
      <vt:lpstr>Exp</vt:lpstr>
      <vt:lpstr>'AppendixA-BasketballTeam'!Extract</vt:lpstr>
      <vt:lpstr>Stats!Extract</vt:lpstr>
      <vt:lpstr>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Martin Zhao</dc:creator>
  <cp:lastModifiedBy>Matthew S. Schnider</cp:lastModifiedBy>
  <dcterms:created xsi:type="dcterms:W3CDTF">2017-01-11T13:40:57Z</dcterms:created>
  <dcterms:modified xsi:type="dcterms:W3CDTF">2017-01-13T14:53:02Z</dcterms:modified>
</cp:coreProperties>
</file>