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loyd/Dropbox/learn-tech/PARTNERS and CUSTOMERS/Microsoft/Hackathon/Content/Decision tree/"/>
    </mc:Choice>
  </mc:AlternateContent>
  <xr:revisionPtr revIDLastSave="0" documentId="13_ncr:1_{C98066E1-4F30-2D4B-BAFC-5703208202E0}" xr6:coauthVersionLast="45" xr6:coauthVersionMax="45" xr10:uidLastSave="{00000000-0000-0000-0000-000000000000}"/>
  <bookViews>
    <workbookView xWindow="4480" yWindow="2800" windowWidth="35320" windowHeight="24240" xr2:uid="{8352D8A8-89FC-A847-94FB-9818454E174B}"/>
  </bookViews>
  <sheets>
    <sheet name="Decision Tree" sheetId="6" r:id="rId1"/>
  </sheets>
  <definedNames>
    <definedName name="_xlnm._FilterDatabase" localSheetId="0" hidden="1">'Decision Tree'!$A$1:$A$58</definedName>
    <definedName name="Action">#REF!</definedName>
    <definedName name="Land">#REF!</definedName>
    <definedName name="Profitability">#REF!</definedName>
    <definedName name="S">#REF!</definedName>
    <definedName name="Sea">#REF!</definedName>
    <definedName name="Zero">#REF!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6" l="1"/>
  <c r="R26" i="6"/>
  <c r="T38" i="6"/>
  <c r="J26" i="6"/>
  <c r="N5" i="6"/>
  <c r="H37" i="6"/>
  <c r="N12" i="6"/>
  <c r="N15" i="6"/>
  <c r="L35" i="6"/>
  <c r="R23" i="6"/>
  <c r="T35" i="6"/>
  <c r="J23" i="6"/>
  <c r="P35" i="6"/>
  <c r="L38" i="6"/>
</calcChain>
</file>

<file path=xl/sharedStrings.xml><?xml version="1.0" encoding="utf-8"?>
<sst xmlns="http://schemas.openxmlformats.org/spreadsheetml/2006/main" count="299" uniqueCount="17">
  <si>
    <t>Row Labels</t>
  </si>
  <si>
    <t>Grand Total</t>
  </si>
  <si>
    <t>Sector</t>
  </si>
  <si>
    <t>Solar</t>
  </si>
  <si>
    <t>Wind</t>
  </si>
  <si>
    <t>Profitable</t>
  </si>
  <si>
    <t>Hemisphere</t>
  </si>
  <si>
    <t>North</t>
  </si>
  <si>
    <t>South</t>
  </si>
  <si>
    <t>Value</t>
  </si>
  <si>
    <t>Yes</t>
  </si>
  <si>
    <t>No</t>
  </si>
  <si>
    <t>Count of Profitable</t>
  </si>
  <si>
    <t>Root - All</t>
  </si>
  <si>
    <t>Profitability</t>
  </si>
  <si>
    <t>Above $10m</t>
  </si>
  <si>
    <t>Below $10m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</si>
</sst>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4" tint="0.3999755851924192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4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5" fillId="0" borderId="1" xfId="0" applyFont="1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0" fillId="0" borderId="6" xfId="0" applyBorder="1" applyAlignment="1">
      <alignment horizontal="left"/>
    </xf>
    <xf numFmtId="0" fontId="2" fillId="0" borderId="7" xfId="0" applyFont="1" applyBorder="1"/>
    <xf numFmtId="9" fontId="3" fillId="3" borderId="5" xfId="1" applyFont="1" applyFill="1" applyBorder="1" applyAlignment="1">
      <alignment horizontal="center" vertical="center"/>
    </xf>
    <xf numFmtId="9" fontId="3" fillId="3" borderId="7" xfId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/>
    </xf>
    <xf numFmtId="0" fontId="0" fillId="0" borderId="9" xfId="0" applyNumberFormat="1" applyBorder="1"/>
    <xf numFmtId="0" fontId="0" fillId="0" borderId="8" xfId="0" pivotButton="1" applyBorder="1"/>
    <xf numFmtId="0" fontId="0" fillId="0" borderId="8" xfId="0" applyBorder="1"/>
    <xf numFmtId="0" fontId="0" fillId="3" borderId="10" xfId="0" applyNumberFormat="1" applyFill="1" applyBorder="1"/>
    <xf numFmtId="0" fontId="0" fillId="0" borderId="11" xfId="0" applyNumberFormat="1" applyBorder="1"/>
    <xf numFmtId="0" fontId="0" fillId="0" borderId="8" xfId="0" applyBorder="1" applyAlignment="1">
      <alignment horizontal="left"/>
    </xf>
    <xf numFmtId="0" fontId="0" fillId="3" borderId="11" xfId="0" applyNumberFormat="1" applyFill="1" applyBorder="1"/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2" xfId="0" pivotButton="1" applyBorder="1"/>
    <xf numFmtId="0" fontId="0" fillId="0" borderId="13" xfId="0" applyBorder="1"/>
    <xf numFmtId="0" fontId="0" fillId="0" borderId="9" xfId="0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0" borderId="4" xfId="0" applyNumberFormat="1" applyBorder="1"/>
    <xf numFmtId="0" fontId="0" fillId="0" borderId="6" xfId="0" applyNumberFormat="1" applyBorder="1"/>
    <xf numFmtId="0" fontId="0" fillId="3" borderId="4" xfId="0" applyNumberFormat="1" applyFill="1" applyBorder="1"/>
    <xf numFmtId="0" fontId="5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9" fontId="3" fillId="3" borderId="19" xfId="1" applyFont="1" applyFill="1" applyBorder="1" applyAlignment="1">
      <alignment horizontal="center" vertical="center"/>
    </xf>
    <xf numFmtId="9" fontId="3" fillId="3" borderId="20" xfId="1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pivotButton="1" applyBorder="1"/>
    <xf numFmtId="0" fontId="0" fillId="0" borderId="23" xfId="0" applyBorder="1"/>
    <xf numFmtId="0" fontId="0" fillId="0" borderId="24" xfId="0" applyNumberFormat="1" applyBorder="1"/>
    <xf numFmtId="0" fontId="0" fillId="0" borderId="25" xfId="0" applyNumberFormat="1" applyBorder="1"/>
    <xf numFmtId="0" fontId="0" fillId="3" borderId="25" xfId="0" applyNumberFormat="1" applyFill="1" applyBorder="1"/>
    <xf numFmtId="0" fontId="0" fillId="3" borderId="26" xfId="0" applyNumberFormat="1" applyFill="1" applyBorder="1"/>
    <xf numFmtId="0" fontId="0" fillId="0" borderId="14" xfId="0" pivotButton="1" applyBorder="1"/>
    <xf numFmtId="0" fontId="0" fillId="0" borderId="14" xfId="0" applyBorder="1" applyAlignment="1">
      <alignment horizontal="left"/>
    </xf>
    <xf numFmtId="0" fontId="0" fillId="0" borderId="24" xfId="0" applyBorder="1" applyAlignment="1">
      <alignment horizontal="left" indent="1"/>
    </xf>
    <xf numFmtId="0" fontId="0" fillId="3" borderId="26" xfId="0" applyFill="1" applyBorder="1" applyAlignment="1">
      <alignment horizontal="left" indent="1"/>
    </xf>
    <xf numFmtId="0" fontId="0" fillId="0" borderId="14" xfId="0" applyBorder="1"/>
    <xf numFmtId="0" fontId="0" fillId="0" borderId="27" xfId="0" applyBorder="1"/>
    <xf numFmtId="9" fontId="3" fillId="3" borderId="28" xfId="1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8" xfId="0" applyFont="1" applyBorder="1"/>
    <xf numFmtId="0" fontId="0" fillId="0" borderId="26" xfId="0" applyNumberFormat="1" applyBorder="1"/>
    <xf numFmtId="0" fontId="1" fillId="2" borderId="14" xfId="0" applyFont="1" applyFill="1" applyBorder="1"/>
    <xf numFmtId="0" fontId="0" fillId="3" borderId="14" xfId="0" applyFill="1" applyBorder="1" applyAlignment="1">
      <alignment horizontal="left" indent="1"/>
    </xf>
    <xf numFmtId="0" fontId="0" fillId="0" borderId="29" xfId="0" pivotButton="1" applyBorder="1"/>
    <xf numFmtId="0" fontId="0" fillId="0" borderId="14" xfId="0" applyBorder="1" applyAlignment="1">
      <alignment horizontal="left" indent="1"/>
    </xf>
    <xf numFmtId="9" fontId="3" fillId="0" borderId="20" xfId="1" applyFont="1" applyFill="1" applyBorder="1" applyAlignment="1">
      <alignment horizontal="center" vertical="center"/>
    </xf>
    <xf numFmtId="0" fontId="0" fillId="0" borderId="25" xfId="0" applyBorder="1"/>
  </cellXfs>
  <cellStyles count="2">
    <cellStyle name="Normal" xfId="0" builtinId="0"/>
    <cellStyle name="Per cent" xfId="1" builtinId="5"/>
  </cellStyles>
  <dxfs count="99"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left/>
        <right/>
        <bottom/>
      </border>
    </dxf>
    <dxf>
      <border>
        <bottom style="thin">
          <color theme="4" tint="0.39997558519241921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/>
        <right/>
        <bottom/>
      </border>
    </dxf>
    <dxf>
      <border>
        <left style="thin">
          <color indexed="64"/>
        </left>
      </border>
    </dxf>
    <dxf>
      <border>
        <left/>
        <right/>
        <top/>
        <bottom/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9</xdr:row>
      <xdr:rowOff>101600</xdr:rowOff>
    </xdr:from>
    <xdr:to>
      <xdr:col>15</xdr:col>
      <xdr:colOff>25400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5118AF4-139C-E847-920A-16FF00AFC1A2}"/>
            </a:ext>
          </a:extLst>
        </xdr:cNvPr>
        <xdr:cNvCxnSpPr/>
      </xdr:nvCxnSpPr>
      <xdr:spPr>
        <a:xfrm>
          <a:off x="14732000" y="1968500"/>
          <a:ext cx="1282700" cy="132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1257300</xdr:colOff>
      <xdr:row>12</xdr:row>
      <xdr:rowOff>114300</xdr:rowOff>
    </xdr:from>
    <xdr:to>
      <xdr:col>10</xdr:col>
      <xdr:colOff>1257300</xdr:colOff>
      <xdr:row>16</xdr:row>
      <xdr:rowOff>12700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0557B0-670D-DC44-9699-1DB6848BCFE8}"/>
            </a:ext>
          </a:extLst>
        </xdr:cNvPr>
        <xdr:cNvCxnSpPr/>
      </xdr:nvCxnSpPr>
      <xdr:spPr>
        <a:xfrm flipH="1">
          <a:off x="9906000" y="2590800"/>
          <a:ext cx="1270000" cy="71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23</xdr:row>
      <xdr:rowOff>127000</xdr:rowOff>
    </xdr:from>
    <xdr:to>
      <xdr:col>10</xdr:col>
      <xdr:colOff>685800</xdr:colOff>
      <xdr:row>27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5F9C8FC-C0B8-F049-A5A6-5DAF9538A61F}"/>
            </a:ext>
          </a:extLst>
        </xdr:cNvPr>
        <xdr:cNvCxnSpPr/>
      </xdr:nvCxnSpPr>
      <xdr:spPr>
        <a:xfrm>
          <a:off x="9753600" y="4914900"/>
          <a:ext cx="6731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558800</xdr:colOff>
      <xdr:row>20</xdr:row>
      <xdr:rowOff>127000</xdr:rowOff>
    </xdr:from>
    <xdr:to>
      <xdr:col>7</xdr:col>
      <xdr:colOff>0</xdr:colOff>
      <xdr:row>27</xdr:row>
      <xdr:rowOff>12700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B42C253-E47B-784A-BD08-1F00507F504A}"/>
            </a:ext>
          </a:extLst>
        </xdr:cNvPr>
        <xdr:cNvCxnSpPr/>
      </xdr:nvCxnSpPr>
      <xdr:spPr>
        <a:xfrm flipH="1">
          <a:off x="5562600" y="4305300"/>
          <a:ext cx="647700" cy="130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622300</xdr:colOff>
      <xdr:row>20</xdr:row>
      <xdr:rowOff>114300</xdr:rowOff>
    </xdr:from>
    <xdr:to>
      <xdr:col>15</xdr:col>
      <xdr:colOff>12700</xdr:colOff>
      <xdr:row>27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D345CE5-7264-4C43-A71E-9E2C0C4AFB9F}"/>
            </a:ext>
          </a:extLst>
        </xdr:cNvPr>
        <xdr:cNvCxnSpPr/>
      </xdr:nvCxnSpPr>
      <xdr:spPr>
        <a:xfrm flipH="1">
          <a:off x="15125700" y="4292600"/>
          <a:ext cx="596900" cy="132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1193800</xdr:colOff>
      <xdr:row>23</xdr:row>
      <xdr:rowOff>101600</xdr:rowOff>
    </xdr:from>
    <xdr:to>
      <xdr:col>18</xdr:col>
      <xdr:colOff>647700</xdr:colOff>
      <xdr:row>27</xdr:row>
      <xdr:rowOff>12700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A5D26CE-ED52-0042-99BE-64B635C6DE17}"/>
            </a:ext>
          </a:extLst>
        </xdr:cNvPr>
        <xdr:cNvCxnSpPr/>
      </xdr:nvCxnSpPr>
      <xdr:spPr>
        <a:xfrm>
          <a:off x="19316700" y="4889500"/>
          <a:ext cx="6604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647700</xdr:colOff>
      <xdr:row>6</xdr:row>
      <xdr:rowOff>0</xdr:rowOff>
    </xdr:from>
    <xdr:to>
      <xdr:col>12</xdr:col>
      <xdr:colOff>647700</xdr:colOff>
      <xdr:row>7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729E500-E77A-F249-B4E2-0060DF24A9F0}"/>
            </a:ext>
          </a:extLst>
        </xdr:cNvPr>
        <xdr:cNvCxnSpPr/>
      </xdr:nvCxnSpPr>
      <xdr:spPr>
        <a:xfrm>
          <a:off x="12649200" y="1257300"/>
          <a:ext cx="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4.717519907404" createdVersion="6" refreshedVersion="6" minRefreshableVersion="3" recordCount="50" xr:uid="{257F3108-91F5-1A4A-8C5D-3006C9425C3E}">
  <cacheSource type="worksheet">
    <worksheetSource ref="A1:D51" sheet="Decision Tree"/>
  </cacheSource>
  <cacheFields count="4">
    <cacheField name="Sector" numFmtId="0">
      <sharedItems count="2">
        <s v="Solar"/>
        <s v="Wind"/>
      </sharedItems>
    </cacheField>
    <cacheField name="Hemisphere" numFmtId="0">
      <sharedItems count="2">
        <s v="South"/>
        <s v="North"/>
      </sharedItems>
    </cacheField>
    <cacheField name="Value" numFmtId="0">
      <sharedItems count="2">
        <s v="Above $10m"/>
        <s v="Below $10m"/>
      </sharedItems>
    </cacheField>
    <cacheField name="Profitabl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</r>
  <r>
    <x v="0"/>
    <x v="0"/>
    <x v="1"/>
    <x v="1"/>
  </r>
  <r>
    <x v="0"/>
    <x v="0"/>
    <x v="0"/>
    <x v="0"/>
  </r>
  <r>
    <x v="0"/>
    <x v="0"/>
    <x v="1"/>
    <x v="1"/>
  </r>
  <r>
    <x v="0"/>
    <x v="1"/>
    <x v="0"/>
    <x v="1"/>
  </r>
  <r>
    <x v="0"/>
    <x v="1"/>
    <x v="1"/>
    <x v="1"/>
  </r>
  <r>
    <x v="0"/>
    <x v="0"/>
    <x v="1"/>
    <x v="1"/>
  </r>
  <r>
    <x v="0"/>
    <x v="1"/>
    <x v="0"/>
    <x v="1"/>
  </r>
  <r>
    <x v="0"/>
    <x v="1"/>
    <x v="1"/>
    <x v="1"/>
  </r>
  <r>
    <x v="0"/>
    <x v="0"/>
    <x v="1"/>
    <x v="1"/>
  </r>
  <r>
    <x v="0"/>
    <x v="0"/>
    <x v="0"/>
    <x v="1"/>
  </r>
  <r>
    <x v="0"/>
    <x v="1"/>
    <x v="1"/>
    <x v="1"/>
  </r>
  <r>
    <x v="0"/>
    <x v="1"/>
    <x v="1"/>
    <x v="1"/>
  </r>
  <r>
    <x v="0"/>
    <x v="0"/>
    <x v="0"/>
    <x v="1"/>
  </r>
  <r>
    <x v="0"/>
    <x v="1"/>
    <x v="1"/>
    <x v="1"/>
  </r>
  <r>
    <x v="0"/>
    <x v="0"/>
    <x v="1"/>
    <x v="0"/>
  </r>
  <r>
    <x v="0"/>
    <x v="0"/>
    <x v="0"/>
    <x v="1"/>
  </r>
  <r>
    <x v="0"/>
    <x v="0"/>
    <x v="1"/>
    <x v="0"/>
  </r>
  <r>
    <x v="0"/>
    <x v="0"/>
    <x v="1"/>
    <x v="1"/>
  </r>
  <r>
    <x v="0"/>
    <x v="1"/>
    <x v="1"/>
    <x v="1"/>
  </r>
  <r>
    <x v="0"/>
    <x v="0"/>
    <x v="1"/>
    <x v="0"/>
  </r>
  <r>
    <x v="0"/>
    <x v="0"/>
    <x v="1"/>
    <x v="1"/>
  </r>
  <r>
    <x v="0"/>
    <x v="1"/>
    <x v="0"/>
    <x v="1"/>
  </r>
  <r>
    <x v="0"/>
    <x v="0"/>
    <x v="0"/>
    <x v="0"/>
  </r>
  <r>
    <x v="0"/>
    <x v="1"/>
    <x v="0"/>
    <x v="0"/>
  </r>
  <r>
    <x v="1"/>
    <x v="1"/>
    <x v="1"/>
    <x v="1"/>
  </r>
  <r>
    <x v="1"/>
    <x v="1"/>
    <x v="0"/>
    <x v="0"/>
  </r>
  <r>
    <x v="1"/>
    <x v="1"/>
    <x v="0"/>
    <x v="0"/>
  </r>
  <r>
    <x v="1"/>
    <x v="1"/>
    <x v="0"/>
    <x v="0"/>
  </r>
  <r>
    <x v="1"/>
    <x v="1"/>
    <x v="1"/>
    <x v="1"/>
  </r>
  <r>
    <x v="1"/>
    <x v="0"/>
    <x v="0"/>
    <x v="1"/>
  </r>
  <r>
    <x v="1"/>
    <x v="1"/>
    <x v="0"/>
    <x v="0"/>
  </r>
  <r>
    <x v="1"/>
    <x v="0"/>
    <x v="1"/>
    <x v="1"/>
  </r>
  <r>
    <x v="1"/>
    <x v="1"/>
    <x v="0"/>
    <x v="0"/>
  </r>
  <r>
    <x v="1"/>
    <x v="1"/>
    <x v="0"/>
    <x v="0"/>
  </r>
  <r>
    <x v="1"/>
    <x v="1"/>
    <x v="1"/>
    <x v="1"/>
  </r>
  <r>
    <x v="1"/>
    <x v="1"/>
    <x v="1"/>
    <x v="0"/>
  </r>
  <r>
    <x v="1"/>
    <x v="1"/>
    <x v="0"/>
    <x v="0"/>
  </r>
  <r>
    <x v="1"/>
    <x v="1"/>
    <x v="1"/>
    <x v="0"/>
  </r>
  <r>
    <x v="1"/>
    <x v="0"/>
    <x v="0"/>
    <x v="1"/>
  </r>
  <r>
    <x v="1"/>
    <x v="0"/>
    <x v="0"/>
    <x v="0"/>
  </r>
  <r>
    <x v="1"/>
    <x v="0"/>
    <x v="0"/>
    <x v="1"/>
  </r>
  <r>
    <x v="1"/>
    <x v="0"/>
    <x v="1"/>
    <x v="0"/>
  </r>
  <r>
    <x v="1"/>
    <x v="1"/>
    <x v="0"/>
    <x v="0"/>
  </r>
  <r>
    <x v="1"/>
    <x v="0"/>
    <x v="1"/>
    <x v="0"/>
  </r>
  <r>
    <x v="1"/>
    <x v="0"/>
    <x v="0"/>
    <x v="1"/>
  </r>
  <r>
    <x v="1"/>
    <x v="0"/>
    <x v="0"/>
    <x v="0"/>
  </r>
  <r>
    <x v="1"/>
    <x v="0"/>
    <x v="0"/>
    <x v="0"/>
  </r>
  <r>
    <x v="1"/>
    <x v="1"/>
    <x v="1"/>
    <x v="0"/>
  </r>
  <r>
    <x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78E08-A013-0B49-981B-A39896034B90}" name="PivotTable10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2:S38" firstHeaderRow="1" firstDataRow="1" firstDataCol="1" rowPageCount="2" colPageCount="1"/>
  <pivotFields count="4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2"/>
    <field x="3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pageFields count="2">
    <pageField fld="0" hier="-1"/>
    <pageField fld="1" hier="-1"/>
  </pageFields>
  <dataFields count="1">
    <dataField name="Count of Profitable" fld="3" subtotal="count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12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11">
      <pivotArea dataOnly="0" labelOnly="1" outline="0" axis="axisValues" fieldPosition="0"/>
    </format>
    <format dxfId="10">
      <pivotArea collapsedLevelsAreSubtotals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9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8">
      <pivotArea collapsedLevelsAreSubtotals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7">
      <pivotArea dataOnly="0" labelOnly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1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154FE-55DE-3D4E-8824-8057706F42D7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M6" firstHeaderRow="1" firstDataRow="1" firstDataCol="1"/>
  <pivotFields count="4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rofitable" fld="3" subtotal="count" baseField="0" baseItem="0"/>
  </dataFields>
  <formats count="15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collapsedLevelsAreSubtotals="1" fieldPosition="0">
        <references count="1">
          <reference field="3" count="1">
            <x v="1"/>
          </reference>
        </references>
      </pivotArea>
    </format>
    <format dxfId="27">
      <pivotArea dataOnly="0" labelOnly="1" fieldPosition="0">
        <references count="1">
          <reference field="3" count="1">
            <x v="1"/>
          </reference>
        </references>
      </pivotArea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Row="1" outline="0" fieldPosition="0"/>
    </format>
    <format dxfId="23">
      <pivotArea dataOnly="0" grandRow="1" fieldPosition="0"/>
    </format>
    <format dxfId="22">
      <pivotArea dataOnly="0" grandRow="1" fieldPosition="0"/>
    </format>
    <format dxfId="21">
      <pivotArea field="3" type="button" dataOnly="0" labelOnly="1" outline="0" axis="axisRow" fieldPosition="0"/>
    </format>
    <format dxfId="20">
      <pivotArea dataOnly="0" labelOnly="1" outline="0" axis="axisValues" fieldPosition="0"/>
    </format>
    <format dxfId="19">
      <pivotArea field="3" type="button" dataOnly="0" labelOnly="1" outline="0" axis="axisRow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DBE9E-6F7B-484B-AFBC-F6856FC60D4B}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20:I26" firstHeaderRow="1" firstDataRow="1" firstDataCol="1" rowPageCount="1" colPageCount="1"/>
  <pivotFields count="4">
    <pivotField axis="axisPage" multipleItemSelectionAllowed="1" showAll="0">
      <items count="3">
        <item h="1"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</pivotFields>
  <rowFields count="2">
    <field x="1"/>
    <field x="3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pageFields count="1">
    <pageField fld="0" hier="-1"/>
  </pageFields>
  <dataFields count="1">
    <dataField name="Count of Profitable" fld="3" subtotal="count" baseField="0" baseItem="0"/>
  </dataFields>
  <formats count="8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35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34">
      <pivotArea dataOnly="0" labelOnly="1" outline="0" axis="axisValues" fieldPosition="0"/>
    </format>
    <format dxfId="33">
      <pivotArea dataOnly="0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2D610-4E3F-4C44-A979-5BB0F4C1B05A}" name="PivotTable4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L9:M15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2">
    <field x="0"/>
    <field x="3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dataFields count="1">
    <dataField name="Count of Profitable" fld="3" subtotal="count" baseField="0" baseItem="0"/>
  </dataFields>
  <formats count="16">
    <format dxfId="56">
      <pivotArea type="all" dataOnly="0" outline="0" fieldPosition="0"/>
    </format>
    <format dxfId="55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54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53">
      <pivotArea collapsedLevelsAreSubtotals="1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52">
      <pivotArea dataOnly="0" labelOnly="1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51">
      <pivotArea collapsedLevelsAreSubtotals="1" fieldPosition="0">
        <references count="2">
          <reference field="0" count="1" selected="0">
            <x v="1"/>
          </reference>
          <reference field="3" count="1">
            <x v="1"/>
          </reference>
        </references>
      </pivotArea>
    </format>
    <format dxfId="50">
      <pivotArea dataOnly="0" labelOnly="1" fieldPosition="0">
        <references count="2">
          <reference field="0" count="1" selected="0">
            <x v="1"/>
          </reference>
          <reference field="3" count="1">
            <x v="1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44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43">
      <pivotArea dataOnly="0" labelOnly="1" outline="0" axis="axisValues" fieldPosition="0"/>
    </format>
    <format dxfId="42">
      <pivotArea field="0" type="button" dataOnly="0" labelOnly="1" outline="0" axis="axisRow" fieldPosition="0"/>
    </format>
    <format dxfId="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571D3-24FF-A641-AF39-80D7E9526726}" name="PivotTable6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P20:Q26" firstHeaderRow="1" firstDataRow="1" firstDataCol="1" rowPageCount="1" colPageCount="1"/>
  <pivotFields count="4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</pivotFields>
  <rowFields count="2">
    <field x="1"/>
    <field x="3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pageFields count="1">
    <pageField fld="0" hier="-1"/>
  </pageFields>
  <dataFields count="1">
    <dataField name="Count of Profitable" fld="3" subtotal="count" baseField="0" baseItem="0"/>
  </dataFields>
  <formats count="8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59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58">
      <pivotArea dataOnly="0" labelOnly="1" outline="0" axis="axisValues" fieldPosition="0"/>
    </format>
    <format dxfId="57">
      <pivotArea dataOnly="0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45AB7-E426-AC41-B322-AA4CA809F78B}" name="PivotTable7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32:G37" firstHeaderRow="1" firstDataRow="1" firstDataCol="1" rowPageCount="2" colPageCount="1"/>
  <pivotFields count="4"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2"/>
    <field x="3"/>
  </rowFields>
  <rowItems count="5">
    <i>
      <x/>
    </i>
    <i r="1">
      <x v="1"/>
    </i>
    <i>
      <x v="1"/>
    </i>
    <i r="1">
      <x/>
    </i>
    <i r="1">
      <x v="1"/>
    </i>
  </rowItems>
  <colItems count="1">
    <i/>
  </colItems>
  <pageFields count="2">
    <pageField fld="0" hier="-1"/>
    <pageField fld="1" hier="-1"/>
  </pageFields>
  <dataFields count="1">
    <dataField name="Count of Profitable" fld="3" subtotal="count" baseField="0" baseItem="0"/>
  </dataFields>
  <formats count="12">
    <format dxfId="76">
      <pivotArea type="all" dataOnly="0" outline="0" fieldPosition="0"/>
    </format>
    <format dxfId="75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74">
      <pivotArea collapsedLevelsAreSubtotals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73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72">
      <pivotArea dataOnly="0" fieldPosition="0">
        <references count="1">
          <reference field="3" count="1">
            <x v="1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2" type="button" dataOnly="0" labelOnly="1" outline="0" axis="axisRow" fieldPosition="0"/>
    </format>
    <format dxfId="68">
      <pivotArea dataOnly="0" labelOnly="1" fieldPosition="0">
        <references count="1">
          <reference field="2" count="0"/>
        </references>
      </pivotArea>
    </format>
    <format dxfId="67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66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B9464-5116-904D-97E6-3DCD0CF43B5C}" name="PivotTable8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32:K38" firstHeaderRow="1" firstDataRow="1" firstDataCol="1" rowPageCount="2" colPageCount="1"/>
  <pivotFields count="4"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2"/>
    <field x="3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pageFields count="2">
    <pageField fld="0" hier="-1"/>
    <pageField fld="1" hier="-1"/>
  </pageFields>
  <dataFields count="1">
    <dataField name="Count of Profitable" fld="3" subtotal="count" baseField="0" baseItem="0"/>
  </dataFields>
  <formats count="11">
    <format dxfId="87">
      <pivotArea collapsedLevelsAreSubtotals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86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85">
      <pivotArea collapsedLevelsAreSubtotals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84">
      <pivotArea dataOnly="0" labelOnly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2" type="button" dataOnly="0" labelOnly="1" outline="0" axis="axisRow" fieldPosition="0"/>
    </format>
    <format dxfId="80">
      <pivotArea dataOnly="0" labelOnly="1" fieldPosition="0">
        <references count="1">
          <reference field="2" count="0"/>
        </references>
      </pivotArea>
    </format>
    <format dxfId="79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78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7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7A22B-E9C8-8148-8596-D63738A581A1}" name="PivotTable9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32:O37" firstHeaderRow="1" firstDataRow="1" firstDataCol="1" rowPageCount="2" colPageCount="1"/>
  <pivotFields count="4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2"/>
    <field x="3"/>
  </rowFields>
  <rowItems count="5">
    <i>
      <x/>
    </i>
    <i r="1">
      <x/>
    </i>
    <i r="1">
      <x v="1"/>
    </i>
    <i>
      <x v="1"/>
    </i>
    <i r="1">
      <x/>
    </i>
  </rowItems>
  <colItems count="1">
    <i/>
  </colItems>
  <pageFields count="2">
    <pageField fld="0" hier="-1"/>
    <pageField fld="1" hier="-1"/>
  </pageFields>
  <dataFields count="1">
    <dataField name="Count of Profitable" fld="3" subtotal="count" baseField="0" baseItem="0"/>
  </dataFields>
  <formats count="11">
    <format dxfId="98">
      <pivotArea collapsedLevelsAreSubtotals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97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96">
      <pivotArea collapsedLevelsAreSubtotals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95">
      <pivotArea dataOnly="0" labelOnly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2" type="button" dataOnly="0" labelOnly="1" outline="0" axis="axisRow" fieldPosition="0"/>
    </format>
    <format dxfId="91">
      <pivotArea dataOnly="0" labelOnly="1" fieldPosition="0">
        <references count="1">
          <reference field="2" count="0"/>
        </references>
      </pivotArea>
    </format>
    <format dxfId="90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89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1FC3-53E3-3F42-93E0-C968B596AA01}">
  <dimension ref="A1:X58"/>
  <sheetViews>
    <sheetView tabSelected="1" workbookViewId="0">
      <selection activeCell="I8" sqref="I8"/>
    </sheetView>
  </sheetViews>
  <sheetFormatPr baseColWidth="10" defaultRowHeight="16" x14ac:dyDescent="0.2"/>
  <cols>
    <col min="1" max="1" width="13" customWidth="1"/>
    <col min="3" max="3" width="13" customWidth="1"/>
    <col min="5" max="5" width="10.1640625" customWidth="1"/>
    <col min="6" max="6" width="14.6640625" customWidth="1"/>
    <col min="7" max="7" width="11.33203125" customWidth="1"/>
    <col min="8" max="8" width="13" bestFit="1" customWidth="1"/>
    <col min="9" max="9" width="16.6640625" bestFit="1" customWidth="1"/>
    <col min="10" max="10" width="13.6640625" bestFit="1" customWidth="1"/>
    <col min="11" max="11" width="16.6640625" bestFit="1" customWidth="1"/>
    <col min="12" max="12" width="13" bestFit="1" customWidth="1"/>
    <col min="13" max="13" width="16.6640625" bestFit="1" customWidth="1"/>
    <col min="14" max="14" width="13.6640625" bestFit="1" customWidth="1"/>
    <col min="15" max="15" width="16.6640625" bestFit="1" customWidth="1"/>
    <col min="16" max="16" width="13" bestFit="1" customWidth="1"/>
    <col min="17" max="17" width="16.6640625" bestFit="1" customWidth="1"/>
    <col min="18" max="18" width="13.6640625" bestFit="1" customWidth="1"/>
    <col min="19" max="22" width="16.6640625" bestFit="1" customWidth="1"/>
  </cols>
  <sheetData>
    <row r="1" spans="1:24" x14ac:dyDescent="0.2">
      <c r="A1" s="6" t="s">
        <v>2</v>
      </c>
      <c r="B1" s="6" t="s">
        <v>6</v>
      </c>
      <c r="C1" s="6" t="s">
        <v>9</v>
      </c>
      <c r="D1" s="6" t="s">
        <v>5</v>
      </c>
      <c r="U1" s="5"/>
      <c r="V1" s="5"/>
      <c r="W1" s="5"/>
      <c r="X1" s="5"/>
    </row>
    <row r="2" spans="1:24" ht="19" x14ac:dyDescent="0.25">
      <c r="A2" s="25" t="s">
        <v>3</v>
      </c>
      <c r="B2" s="25" t="s">
        <v>8</v>
      </c>
      <c r="C2" s="25" t="s">
        <v>15</v>
      </c>
      <c r="D2" s="5" t="s">
        <v>10</v>
      </c>
      <c r="F2" s="5"/>
      <c r="G2" s="5"/>
      <c r="H2" s="5"/>
      <c r="I2" s="5"/>
      <c r="J2" s="5"/>
      <c r="K2" s="5"/>
      <c r="L2" s="7" t="s">
        <v>13</v>
      </c>
      <c r="M2" s="1"/>
      <c r="N2" s="12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">
      <c r="A3" s="25" t="s">
        <v>3</v>
      </c>
      <c r="B3" s="25" t="s">
        <v>8</v>
      </c>
      <c r="C3" s="25" t="s">
        <v>16</v>
      </c>
      <c r="D3" s="5" t="s">
        <v>11</v>
      </c>
      <c r="F3" s="5"/>
      <c r="G3" s="5"/>
      <c r="H3" s="5"/>
      <c r="I3" s="5"/>
      <c r="J3" s="5"/>
      <c r="K3" s="5"/>
      <c r="L3" s="61" t="s">
        <v>0</v>
      </c>
      <c r="M3" s="36" t="s">
        <v>12</v>
      </c>
      <c r="N3" s="59" t="s">
        <v>14</v>
      </c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25" t="s">
        <v>3</v>
      </c>
      <c r="B4" s="25" t="s">
        <v>8</v>
      </c>
      <c r="C4" s="25" t="s">
        <v>15</v>
      </c>
      <c r="D4" s="5" t="s">
        <v>10</v>
      </c>
      <c r="F4" s="5"/>
      <c r="G4" s="5"/>
      <c r="H4" s="5"/>
      <c r="I4" s="5"/>
      <c r="J4" s="5"/>
      <c r="K4" s="5"/>
      <c r="L4" s="9" t="s">
        <v>11</v>
      </c>
      <c r="M4" s="32">
        <v>26</v>
      </c>
      <c r="N4" s="8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">
      <c r="A5" s="25" t="s">
        <v>3</v>
      </c>
      <c r="B5" s="25" t="s">
        <v>8</v>
      </c>
      <c r="C5" s="25" t="s">
        <v>16</v>
      </c>
      <c r="D5" s="5" t="s">
        <v>11</v>
      </c>
      <c r="F5" s="5"/>
      <c r="G5" s="5"/>
      <c r="H5" s="5"/>
      <c r="I5" s="5"/>
      <c r="J5" s="5"/>
      <c r="K5" s="5"/>
      <c r="L5" s="17" t="s">
        <v>10</v>
      </c>
      <c r="M5" s="34">
        <v>24</v>
      </c>
      <c r="N5" s="15">
        <f>GETPIVOTDATA("Profitable",$L$3,"Profitable","Yes")/GETPIVOTDATA("Profitable",$L$3)</f>
        <v>0.48</v>
      </c>
      <c r="P5" s="5"/>
      <c r="Q5" s="5"/>
      <c r="R5" s="5"/>
      <c r="S5" s="5"/>
      <c r="T5" s="5"/>
      <c r="U5" s="5"/>
      <c r="V5" s="5"/>
      <c r="W5" s="5"/>
      <c r="X5" s="5"/>
    </row>
    <row r="6" spans="1:24" x14ac:dyDescent="0.2">
      <c r="A6" s="26" t="s">
        <v>3</v>
      </c>
      <c r="B6" s="26" t="s">
        <v>7</v>
      </c>
      <c r="C6" s="26" t="s">
        <v>15</v>
      </c>
      <c r="D6" s="5" t="s">
        <v>11</v>
      </c>
      <c r="F6" s="5"/>
      <c r="G6" s="5"/>
      <c r="H6" s="5"/>
      <c r="I6" s="5"/>
      <c r="J6" s="5"/>
      <c r="K6" s="5"/>
      <c r="L6" s="13" t="s">
        <v>1</v>
      </c>
      <c r="M6" s="33">
        <v>50</v>
      </c>
      <c r="N6" s="14"/>
      <c r="O6" s="5"/>
      <c r="P6" s="5"/>
      <c r="Q6" s="5"/>
      <c r="R6" s="5"/>
      <c r="S6" s="5"/>
      <c r="T6" s="5"/>
    </row>
    <row r="7" spans="1:24" x14ac:dyDescent="0.2">
      <c r="A7" s="26" t="s">
        <v>3</v>
      </c>
      <c r="B7" s="26" t="s">
        <v>7</v>
      </c>
      <c r="C7" s="26" t="s">
        <v>16</v>
      </c>
      <c r="D7" s="5" t="s">
        <v>11</v>
      </c>
    </row>
    <row r="8" spans="1:24" ht="19" x14ac:dyDescent="0.25">
      <c r="A8" s="26" t="s">
        <v>3</v>
      </c>
      <c r="B8" s="26" t="s">
        <v>8</v>
      </c>
      <c r="C8" s="26" t="s">
        <v>16</v>
      </c>
      <c r="D8" s="5" t="s">
        <v>11</v>
      </c>
      <c r="L8" s="35" t="s">
        <v>2</v>
      </c>
      <c r="M8" s="36"/>
      <c r="N8" s="37"/>
    </row>
    <row r="9" spans="1:24" x14ac:dyDescent="0.2">
      <c r="A9" s="26" t="s">
        <v>3</v>
      </c>
      <c r="B9" s="26" t="s">
        <v>7</v>
      </c>
      <c r="C9" s="26" t="s">
        <v>15</v>
      </c>
      <c r="D9" s="5" t="s">
        <v>11</v>
      </c>
      <c r="L9" s="49" t="s">
        <v>0</v>
      </c>
      <c r="M9" s="53" t="s">
        <v>12</v>
      </c>
      <c r="N9" s="59" t="s">
        <v>14</v>
      </c>
    </row>
    <row r="10" spans="1:24" x14ac:dyDescent="0.2">
      <c r="A10" s="26" t="s">
        <v>3</v>
      </c>
      <c r="B10" s="26" t="s">
        <v>7</v>
      </c>
      <c r="C10" s="26" t="s">
        <v>16</v>
      </c>
      <c r="D10" s="5" t="s">
        <v>11</v>
      </c>
      <c r="L10" s="50" t="s">
        <v>3</v>
      </c>
      <c r="M10" s="45">
        <v>25</v>
      </c>
      <c r="N10" s="38"/>
    </row>
    <row r="11" spans="1:24" x14ac:dyDescent="0.2">
      <c r="A11" s="27" t="s">
        <v>3</v>
      </c>
      <c r="B11" s="27" t="s">
        <v>8</v>
      </c>
      <c r="C11" s="27" t="s">
        <v>16</v>
      </c>
      <c r="D11" s="5" t="s">
        <v>11</v>
      </c>
      <c r="L11" s="51" t="s">
        <v>11</v>
      </c>
      <c r="M11" s="46">
        <v>18</v>
      </c>
      <c r="N11" s="38"/>
      <c r="U11" s="5"/>
      <c r="V11" s="5"/>
      <c r="W11" s="5"/>
      <c r="X11" s="5"/>
    </row>
    <row r="12" spans="1:24" x14ac:dyDescent="0.2">
      <c r="A12" s="27" t="s">
        <v>3</v>
      </c>
      <c r="B12" s="27" t="s">
        <v>8</v>
      </c>
      <c r="C12" s="27" t="s">
        <v>15</v>
      </c>
      <c r="D12" s="5" t="s">
        <v>11</v>
      </c>
      <c r="F12" s="5"/>
      <c r="G12" s="5"/>
      <c r="H12" s="5"/>
      <c r="I12" s="5"/>
      <c r="L12" s="52" t="s">
        <v>10</v>
      </c>
      <c r="M12" s="47">
        <v>7</v>
      </c>
      <c r="N12" s="40">
        <f>GETPIVOTDATA("Profitable",$L$9,"Sector","Solar","Profitable","Yes")/GETPIVOTDATA("Profitable",$L$9,"Sector","Solar")</f>
        <v>0.28000000000000003</v>
      </c>
      <c r="T12" s="5"/>
      <c r="U12" s="5"/>
      <c r="V12" s="5"/>
      <c r="W12" s="5"/>
      <c r="X12" s="5"/>
    </row>
    <row r="13" spans="1:24" x14ac:dyDescent="0.2">
      <c r="A13" s="27" t="s">
        <v>3</v>
      </c>
      <c r="B13" s="27" t="s">
        <v>7</v>
      </c>
      <c r="C13" s="27" t="s">
        <v>16</v>
      </c>
      <c r="D13" s="5" t="s">
        <v>11</v>
      </c>
      <c r="F13" s="5"/>
      <c r="G13" s="5"/>
      <c r="H13" s="5"/>
      <c r="I13" s="5"/>
      <c r="L13" s="50" t="s">
        <v>4</v>
      </c>
      <c r="M13" s="46">
        <v>25</v>
      </c>
      <c r="N13" s="38"/>
      <c r="O13" s="5"/>
      <c r="T13" s="5"/>
      <c r="U13" s="5"/>
      <c r="V13" s="5"/>
      <c r="W13" s="5"/>
      <c r="X13" s="5"/>
    </row>
    <row r="14" spans="1:24" x14ac:dyDescent="0.2">
      <c r="A14" s="27" t="s">
        <v>3</v>
      </c>
      <c r="B14" s="27" t="s">
        <v>7</v>
      </c>
      <c r="C14" s="27" t="s">
        <v>16</v>
      </c>
      <c r="D14" s="5" t="s">
        <v>11</v>
      </c>
      <c r="F14" s="5"/>
      <c r="G14" s="5"/>
      <c r="H14" s="5"/>
      <c r="I14" s="5"/>
      <c r="L14" s="51" t="s">
        <v>11</v>
      </c>
      <c r="M14" s="46">
        <v>8</v>
      </c>
      <c r="N14" s="38"/>
      <c r="T14" s="5"/>
      <c r="U14" s="5"/>
      <c r="V14" s="5"/>
      <c r="W14" s="5"/>
      <c r="X14" s="5"/>
    </row>
    <row r="15" spans="1:24" x14ac:dyDescent="0.2">
      <c r="A15" s="27" t="s">
        <v>3</v>
      </c>
      <c r="B15" s="27" t="s">
        <v>8</v>
      </c>
      <c r="C15" s="27" t="s">
        <v>15</v>
      </c>
      <c r="D15" s="5" t="s">
        <v>11</v>
      </c>
      <c r="F15" s="5"/>
      <c r="G15" s="5"/>
      <c r="H15" s="5"/>
      <c r="I15" s="5"/>
      <c r="L15" s="52" t="s">
        <v>10</v>
      </c>
      <c r="M15" s="48">
        <v>17</v>
      </c>
      <c r="N15" s="41">
        <f>GETPIVOTDATA("Profitable",$L$9,"Sector","Wind","Profitable","Yes")/GETPIVOTDATA("Profitable",$L$9,"Sector","Wind")</f>
        <v>0.68</v>
      </c>
      <c r="O15" s="5"/>
      <c r="T15" s="5"/>
      <c r="U15" s="5"/>
      <c r="V15" s="5"/>
      <c r="W15" s="5"/>
      <c r="X15" s="5"/>
    </row>
    <row r="16" spans="1:24" x14ac:dyDescent="0.2">
      <c r="A16" s="27" t="s">
        <v>3</v>
      </c>
      <c r="B16" s="27" t="s">
        <v>7</v>
      </c>
      <c r="C16" s="27" t="s">
        <v>16</v>
      </c>
      <c r="D16" s="5" t="s">
        <v>11</v>
      </c>
      <c r="F16" s="5"/>
      <c r="G16" s="5"/>
      <c r="H16" s="5"/>
      <c r="S16" s="5"/>
      <c r="T16" s="5"/>
      <c r="U16" s="5"/>
      <c r="V16" s="5"/>
      <c r="W16" s="5"/>
      <c r="X16" s="5"/>
    </row>
    <row r="17" spans="1:24" ht="19" x14ac:dyDescent="0.25">
      <c r="A17" s="27" t="s">
        <v>3</v>
      </c>
      <c r="B17" s="27" t="s">
        <v>8</v>
      </c>
      <c r="C17" s="27" t="s">
        <v>16</v>
      </c>
      <c r="D17" s="5" t="s">
        <v>10</v>
      </c>
      <c r="F17" s="5"/>
      <c r="G17" s="5"/>
      <c r="H17" s="7" t="s">
        <v>2</v>
      </c>
      <c r="I17" s="1"/>
      <c r="J17" s="2"/>
      <c r="K17" s="5"/>
      <c r="P17" s="7" t="s">
        <v>2</v>
      </c>
      <c r="Q17" s="1"/>
      <c r="R17" s="2"/>
      <c r="S17" s="5"/>
      <c r="V17" s="5"/>
      <c r="W17" s="5"/>
      <c r="X17" s="5"/>
    </row>
    <row r="18" spans="1:24" x14ac:dyDescent="0.2">
      <c r="A18" s="27" t="s">
        <v>3</v>
      </c>
      <c r="B18" s="27" t="s">
        <v>8</v>
      </c>
      <c r="C18" s="27" t="s">
        <v>15</v>
      </c>
      <c r="D18" s="5" t="s">
        <v>11</v>
      </c>
      <c r="F18" s="5"/>
      <c r="G18" s="5"/>
      <c r="H18" s="28" t="s">
        <v>2</v>
      </c>
      <c r="I18" s="29" t="s">
        <v>4</v>
      </c>
      <c r="J18" s="8"/>
      <c r="K18" s="6"/>
      <c r="P18" s="28" t="s">
        <v>2</v>
      </c>
      <c r="Q18" s="29" t="s">
        <v>3</v>
      </c>
      <c r="R18" s="8"/>
      <c r="S18" s="5"/>
      <c r="W18" s="5"/>
      <c r="X18" s="5"/>
    </row>
    <row r="19" spans="1:24" x14ac:dyDescent="0.2">
      <c r="A19" s="27" t="s">
        <v>3</v>
      </c>
      <c r="B19" s="27" t="s">
        <v>8</v>
      </c>
      <c r="C19" s="27" t="s">
        <v>16</v>
      </c>
      <c r="D19" s="5" t="s">
        <v>10</v>
      </c>
      <c r="F19" s="5"/>
      <c r="G19" s="5"/>
      <c r="H19" s="3"/>
      <c r="I19" s="4"/>
      <c r="J19" s="8"/>
      <c r="K19" s="5"/>
      <c r="P19" s="3"/>
      <c r="Q19" s="1"/>
      <c r="R19" s="8"/>
      <c r="S19" s="5"/>
      <c r="W19" s="6"/>
      <c r="X19" s="5"/>
    </row>
    <row r="20" spans="1:24" x14ac:dyDescent="0.2">
      <c r="A20" s="27" t="s">
        <v>3</v>
      </c>
      <c r="B20" s="27" t="s">
        <v>8</v>
      </c>
      <c r="C20" s="27" t="s">
        <v>16</v>
      </c>
      <c r="D20" s="5" t="s">
        <v>11</v>
      </c>
      <c r="F20" s="5"/>
      <c r="G20" s="5"/>
      <c r="H20" s="19" t="s">
        <v>0</v>
      </c>
      <c r="I20" s="20" t="s">
        <v>12</v>
      </c>
      <c r="J20" s="59" t="s">
        <v>14</v>
      </c>
      <c r="K20" s="5"/>
      <c r="P20" s="19" t="s">
        <v>0</v>
      </c>
      <c r="Q20" s="20" t="s">
        <v>12</v>
      </c>
      <c r="R20" s="59" t="s">
        <v>14</v>
      </c>
      <c r="S20" s="5"/>
      <c r="W20" s="5"/>
      <c r="X20" s="5"/>
    </row>
    <row r="21" spans="1:24" x14ac:dyDescent="0.2">
      <c r="A21" s="27" t="s">
        <v>3</v>
      </c>
      <c r="B21" s="27" t="s">
        <v>7</v>
      </c>
      <c r="C21" s="27" t="s">
        <v>16</v>
      </c>
      <c r="D21" s="5" t="s">
        <v>11</v>
      </c>
      <c r="F21" s="5"/>
      <c r="G21" s="5"/>
      <c r="H21" s="23" t="s">
        <v>7</v>
      </c>
      <c r="I21" s="18">
        <v>15</v>
      </c>
      <c r="J21" s="8"/>
      <c r="K21" s="5"/>
      <c r="P21" s="23" t="s">
        <v>7</v>
      </c>
      <c r="Q21" s="18">
        <v>10</v>
      </c>
      <c r="R21" s="8"/>
      <c r="S21" s="5"/>
      <c r="W21" s="5"/>
      <c r="X21" s="5"/>
    </row>
    <row r="22" spans="1:24" x14ac:dyDescent="0.2">
      <c r="A22" s="27" t="s">
        <v>3</v>
      </c>
      <c r="B22" s="27" t="s">
        <v>8</v>
      </c>
      <c r="C22" s="27" t="s">
        <v>16</v>
      </c>
      <c r="D22" s="5" t="s">
        <v>10</v>
      </c>
      <c r="F22" s="5"/>
      <c r="G22" s="5"/>
      <c r="H22" s="30" t="s">
        <v>11</v>
      </c>
      <c r="I22" s="22">
        <v>3</v>
      </c>
      <c r="J22" s="8"/>
      <c r="K22" s="5"/>
      <c r="P22" s="30" t="s">
        <v>11</v>
      </c>
      <c r="Q22" s="22">
        <v>9</v>
      </c>
      <c r="R22" s="8"/>
      <c r="S22" s="5"/>
      <c r="W22" s="5"/>
      <c r="X22" s="5"/>
    </row>
    <row r="23" spans="1:24" x14ac:dyDescent="0.2">
      <c r="A23" s="27" t="s">
        <v>3</v>
      </c>
      <c r="B23" s="27" t="s">
        <v>8</v>
      </c>
      <c r="C23" s="27" t="s">
        <v>16</v>
      </c>
      <c r="D23" s="5" t="s">
        <v>11</v>
      </c>
      <c r="F23" s="5"/>
      <c r="G23" s="5"/>
      <c r="H23" s="31" t="s">
        <v>10</v>
      </c>
      <c r="I23" s="24">
        <v>12</v>
      </c>
      <c r="J23" s="15">
        <f>GETPIVOTDATA("Profitable",$H$20,"Hemisphere","North","Profitable","Yes")/GETPIVOTDATA("Profitable",$H$20,"Hemisphere","North")</f>
        <v>0.8</v>
      </c>
      <c r="K23" s="5"/>
      <c r="P23" s="31" t="s">
        <v>10</v>
      </c>
      <c r="Q23" s="24">
        <v>1</v>
      </c>
      <c r="R23" s="15">
        <f>GETPIVOTDATA("Profitable",$P$20,"Hemisphere","North","Profitable","Yes")/GETPIVOTDATA("Profitable",$P$20,"Hemisphere","North")</f>
        <v>0.1</v>
      </c>
      <c r="S23" s="5"/>
      <c r="W23" s="5"/>
      <c r="X23" s="5"/>
    </row>
    <row r="24" spans="1:24" x14ac:dyDescent="0.2">
      <c r="A24" s="27" t="s">
        <v>3</v>
      </c>
      <c r="B24" s="27" t="s">
        <v>7</v>
      </c>
      <c r="C24" s="27" t="s">
        <v>15</v>
      </c>
      <c r="D24" s="5" t="s">
        <v>11</v>
      </c>
      <c r="F24" s="5"/>
      <c r="G24" s="5"/>
      <c r="H24" s="23" t="s">
        <v>8</v>
      </c>
      <c r="I24" s="22">
        <v>10</v>
      </c>
      <c r="J24" s="8"/>
      <c r="K24" s="5"/>
      <c r="P24" s="23" t="s">
        <v>8</v>
      </c>
      <c r="Q24" s="22">
        <v>15</v>
      </c>
      <c r="R24" s="8"/>
      <c r="S24" s="5"/>
      <c r="W24" s="5"/>
      <c r="X24" s="5"/>
    </row>
    <row r="25" spans="1:24" x14ac:dyDescent="0.2">
      <c r="A25" s="27" t="s">
        <v>3</v>
      </c>
      <c r="B25" s="27" t="s">
        <v>8</v>
      </c>
      <c r="C25" s="27" t="s">
        <v>15</v>
      </c>
      <c r="D25" s="5" t="s">
        <v>10</v>
      </c>
      <c r="F25" s="5"/>
      <c r="G25" s="5"/>
      <c r="H25" s="30" t="s">
        <v>11</v>
      </c>
      <c r="I25" s="22">
        <v>5</v>
      </c>
      <c r="J25" s="54"/>
      <c r="P25" s="30" t="s">
        <v>11</v>
      </c>
      <c r="Q25" s="22">
        <v>9</v>
      </c>
      <c r="R25" s="8"/>
      <c r="S25" s="5"/>
      <c r="W25" s="5"/>
      <c r="X25" s="5"/>
    </row>
    <row r="26" spans="1:24" x14ac:dyDescent="0.2">
      <c r="A26" s="27" t="s">
        <v>3</v>
      </c>
      <c r="B26" s="27" t="s">
        <v>7</v>
      </c>
      <c r="C26" s="27" t="s">
        <v>15</v>
      </c>
      <c r="D26" s="5" t="s">
        <v>10</v>
      </c>
      <c r="H26" s="31" t="s">
        <v>10</v>
      </c>
      <c r="I26" s="21">
        <v>5</v>
      </c>
      <c r="J26" s="55">
        <f>GETPIVOTDATA("Profitable",$H$20,"Hemisphere","South","Profitable","Yes")/GETPIVOTDATA("Profitable",$H$20,"Hemisphere","South")</f>
        <v>0.5</v>
      </c>
      <c r="P26" s="31" t="s">
        <v>10</v>
      </c>
      <c r="Q26" s="21">
        <v>6</v>
      </c>
      <c r="R26" s="16">
        <f>GETPIVOTDATA("Profitable",$P$20,"Hemisphere","South","Profitable","Yes")/GETPIVOTDATA("Profitable",$P$20,"Hemisphere","South")</f>
        <v>0.4</v>
      </c>
      <c r="S26" s="5"/>
      <c r="W26" s="5"/>
      <c r="X26" s="5"/>
    </row>
    <row r="27" spans="1:24" x14ac:dyDescent="0.2">
      <c r="A27" s="25" t="s">
        <v>4</v>
      </c>
      <c r="B27" s="25" t="s">
        <v>7</v>
      </c>
      <c r="C27" s="25" t="s">
        <v>16</v>
      </c>
      <c r="D27" s="5" t="s">
        <v>11</v>
      </c>
      <c r="O27" s="5"/>
      <c r="S27" s="5"/>
      <c r="W27" s="5"/>
      <c r="X27" s="5"/>
    </row>
    <row r="28" spans="1:24" ht="19" x14ac:dyDescent="0.25">
      <c r="A28" s="25" t="s">
        <v>4</v>
      </c>
      <c r="B28" s="25" t="s">
        <v>7</v>
      </c>
      <c r="C28" s="25" t="s">
        <v>15</v>
      </c>
      <c r="D28" s="5" t="s">
        <v>10</v>
      </c>
      <c r="F28" s="35" t="s">
        <v>9</v>
      </c>
      <c r="G28" s="36"/>
      <c r="H28" s="37"/>
      <c r="J28" s="35" t="s">
        <v>9</v>
      </c>
      <c r="K28" s="36"/>
      <c r="L28" s="37"/>
      <c r="N28" s="35" t="s">
        <v>9</v>
      </c>
      <c r="O28" s="56"/>
      <c r="P28" s="37"/>
      <c r="R28" s="35" t="s">
        <v>9</v>
      </c>
      <c r="S28" s="56"/>
      <c r="T28" s="37"/>
      <c r="W28" s="5"/>
      <c r="X28" s="5"/>
    </row>
    <row r="29" spans="1:24" x14ac:dyDescent="0.2">
      <c r="A29" s="25" t="s">
        <v>4</v>
      </c>
      <c r="B29" s="25" t="s">
        <v>7</v>
      </c>
      <c r="C29" s="25" t="s">
        <v>15</v>
      </c>
      <c r="D29" s="5" t="s">
        <v>10</v>
      </c>
      <c r="F29" s="43" t="s">
        <v>2</v>
      </c>
      <c r="G29" s="44" t="s">
        <v>4</v>
      </c>
      <c r="H29" s="38"/>
      <c r="J29" s="43" t="s">
        <v>2</v>
      </c>
      <c r="K29" s="44" t="s">
        <v>4</v>
      </c>
      <c r="L29" s="38"/>
      <c r="N29" s="43" t="s">
        <v>2</v>
      </c>
      <c r="O29" s="44" t="s">
        <v>3</v>
      </c>
      <c r="P29" s="38"/>
      <c r="R29" s="43" t="s">
        <v>2</v>
      </c>
      <c r="S29" s="44" t="s">
        <v>3</v>
      </c>
      <c r="T29" s="38"/>
      <c r="X29" s="5"/>
    </row>
    <row r="30" spans="1:24" x14ac:dyDescent="0.2">
      <c r="A30" s="25" t="s">
        <v>4</v>
      </c>
      <c r="B30" s="25" t="s">
        <v>7</v>
      </c>
      <c r="C30" s="25" t="s">
        <v>15</v>
      </c>
      <c r="D30" s="5" t="s">
        <v>10</v>
      </c>
      <c r="F30" s="43" t="s">
        <v>6</v>
      </c>
      <c r="G30" s="44" t="s">
        <v>7</v>
      </c>
      <c r="H30" s="38"/>
      <c r="J30" s="43" t="s">
        <v>6</v>
      </c>
      <c r="K30" s="44" t="s">
        <v>8</v>
      </c>
      <c r="L30" s="38"/>
      <c r="N30" s="43" t="s">
        <v>6</v>
      </c>
      <c r="O30" s="44" t="s">
        <v>7</v>
      </c>
      <c r="P30" s="38"/>
      <c r="R30" s="43" t="s">
        <v>6</v>
      </c>
      <c r="S30" s="44" t="s">
        <v>8</v>
      </c>
      <c r="T30" s="38"/>
      <c r="X30" s="5"/>
    </row>
    <row r="31" spans="1:24" x14ac:dyDescent="0.2">
      <c r="A31" s="25" t="s">
        <v>4</v>
      </c>
      <c r="B31" s="25" t="s">
        <v>7</v>
      </c>
      <c r="C31" s="25" t="s">
        <v>16</v>
      </c>
      <c r="D31" s="5" t="s">
        <v>11</v>
      </c>
      <c r="F31" s="39"/>
      <c r="G31" s="10"/>
      <c r="H31" s="38"/>
      <c r="J31" s="39"/>
      <c r="K31" s="11"/>
      <c r="L31" s="38"/>
      <c r="N31" s="57"/>
      <c r="O31" s="11"/>
      <c r="P31" s="38"/>
      <c r="R31" s="39"/>
      <c r="S31" s="11"/>
      <c r="T31" s="38"/>
      <c r="X31" s="5"/>
    </row>
    <row r="32" spans="1:24" x14ac:dyDescent="0.2">
      <c r="A32" s="25" t="s">
        <v>4</v>
      </c>
      <c r="B32" s="25" t="s">
        <v>8</v>
      </c>
      <c r="C32" s="25" t="s">
        <v>15</v>
      </c>
      <c r="D32" s="5" t="s">
        <v>11</v>
      </c>
      <c r="F32" s="49" t="s">
        <v>0</v>
      </c>
      <c r="G32" s="53" t="s">
        <v>12</v>
      </c>
      <c r="H32" s="59" t="s">
        <v>14</v>
      </c>
      <c r="J32" s="49" t="s">
        <v>0</v>
      </c>
      <c r="K32" s="53" t="s">
        <v>12</v>
      </c>
      <c r="L32" s="59" t="s">
        <v>14</v>
      </c>
      <c r="N32" s="49" t="s">
        <v>0</v>
      </c>
      <c r="O32" s="53" t="s">
        <v>12</v>
      </c>
      <c r="P32" s="59" t="s">
        <v>14</v>
      </c>
      <c r="R32" s="49" t="s">
        <v>0</v>
      </c>
      <c r="S32" s="53" t="s">
        <v>12</v>
      </c>
      <c r="T32" s="59" t="s">
        <v>14</v>
      </c>
      <c r="X32" s="5"/>
    </row>
    <row r="33" spans="1:24" x14ac:dyDescent="0.2">
      <c r="A33" s="26" t="s">
        <v>4</v>
      </c>
      <c r="B33" s="26" t="s">
        <v>7</v>
      </c>
      <c r="C33" s="26" t="s">
        <v>15</v>
      </c>
      <c r="D33" s="5" t="s">
        <v>10</v>
      </c>
      <c r="F33" s="50" t="s">
        <v>15</v>
      </c>
      <c r="G33" s="45">
        <v>9</v>
      </c>
      <c r="H33" s="42"/>
      <c r="I33" s="4"/>
      <c r="J33" s="50" t="s">
        <v>15</v>
      </c>
      <c r="K33" s="45">
        <v>7</v>
      </c>
      <c r="L33" s="38"/>
      <c r="N33" s="50" t="s">
        <v>15</v>
      </c>
      <c r="O33" s="45">
        <v>4</v>
      </c>
      <c r="P33" s="38"/>
      <c r="R33" s="50" t="s">
        <v>15</v>
      </c>
      <c r="S33" s="45">
        <v>6</v>
      </c>
      <c r="T33" s="38"/>
      <c r="X33" s="5"/>
    </row>
    <row r="34" spans="1:24" x14ac:dyDescent="0.2">
      <c r="A34" s="26" t="s">
        <v>4</v>
      </c>
      <c r="B34" s="26" t="s">
        <v>8</v>
      </c>
      <c r="C34" s="26" t="s">
        <v>16</v>
      </c>
      <c r="D34" s="5" t="s">
        <v>11</v>
      </c>
      <c r="F34" s="60" t="s">
        <v>10</v>
      </c>
      <c r="G34" s="47">
        <v>9</v>
      </c>
      <c r="H34" s="40">
        <f>GETPIVOTDATA("Profitable",$F$32,"Value","Above $10m","Profitable","Yes")/GETPIVOTDATA("Profitable",$F$32,"Value","Above $10m")</f>
        <v>1</v>
      </c>
      <c r="I34" s="4"/>
      <c r="J34" s="51" t="s">
        <v>11</v>
      </c>
      <c r="K34" s="46">
        <v>4</v>
      </c>
      <c r="L34" s="38"/>
      <c r="N34" s="51" t="s">
        <v>11</v>
      </c>
      <c r="O34" s="46">
        <v>3</v>
      </c>
      <c r="P34" s="38"/>
      <c r="R34" s="51" t="s">
        <v>11</v>
      </c>
      <c r="S34" s="46">
        <v>3</v>
      </c>
      <c r="T34" s="38"/>
      <c r="X34" s="5"/>
    </row>
    <row r="35" spans="1:24" x14ac:dyDescent="0.2">
      <c r="A35" s="26" t="s">
        <v>4</v>
      </c>
      <c r="B35" s="26" t="s">
        <v>7</v>
      </c>
      <c r="C35" s="26" t="s">
        <v>15</v>
      </c>
      <c r="D35" s="5" t="s">
        <v>10</v>
      </c>
      <c r="F35" s="50" t="s">
        <v>16</v>
      </c>
      <c r="G35" s="46">
        <v>6</v>
      </c>
      <c r="H35" s="64"/>
      <c r="J35" s="52" t="s">
        <v>10</v>
      </c>
      <c r="K35" s="47">
        <v>3</v>
      </c>
      <c r="L35" s="40">
        <f>GETPIVOTDATA("Profitable",$J$32,"Value","Above $10m","Profitable","Yes")/GETPIVOTDATA("Profitable",$J$32,"Value","Above $10m")</f>
        <v>0.42857142857142855</v>
      </c>
      <c r="N35" s="52" t="s">
        <v>10</v>
      </c>
      <c r="O35" s="47">
        <v>1</v>
      </c>
      <c r="P35" s="40">
        <f>GETPIVOTDATA("Profitable",$N$32,"Value","Above $10m","Profitable","Yes")/GETPIVOTDATA("Profitable",$N$32,"Value","Above $10m")</f>
        <v>0.25</v>
      </c>
      <c r="R35" s="52" t="s">
        <v>10</v>
      </c>
      <c r="S35" s="47">
        <v>3</v>
      </c>
      <c r="T35" s="40">
        <f>GETPIVOTDATA("Profitable",$R$32,"Value","Above $10m","Profitable","Yes")/GETPIVOTDATA("Profitable",$R$32,"Value","Above $10m")</f>
        <v>0.5</v>
      </c>
      <c r="X35" s="5"/>
    </row>
    <row r="36" spans="1:24" x14ac:dyDescent="0.2">
      <c r="A36" s="26" t="s">
        <v>4</v>
      </c>
      <c r="B36" s="26" t="s">
        <v>7</v>
      </c>
      <c r="C36" s="26" t="s">
        <v>15</v>
      </c>
      <c r="D36" s="5" t="s">
        <v>10</v>
      </c>
      <c r="F36" s="51" t="s">
        <v>11</v>
      </c>
      <c r="G36" s="46">
        <v>3</v>
      </c>
      <c r="H36" s="38"/>
      <c r="J36" s="50" t="s">
        <v>16</v>
      </c>
      <c r="K36" s="46">
        <v>3</v>
      </c>
      <c r="L36" s="38"/>
      <c r="N36" s="50" t="s">
        <v>16</v>
      </c>
      <c r="O36" s="46">
        <v>6</v>
      </c>
      <c r="P36" s="38"/>
      <c r="R36" s="50" t="s">
        <v>16</v>
      </c>
      <c r="S36" s="46">
        <v>9</v>
      </c>
      <c r="T36" s="38"/>
      <c r="X36" s="5"/>
    </row>
    <row r="37" spans="1:24" x14ac:dyDescent="0.2">
      <c r="A37" s="26" t="s">
        <v>4</v>
      </c>
      <c r="B37" s="26" t="s">
        <v>7</v>
      </c>
      <c r="C37" s="26" t="s">
        <v>16</v>
      </c>
      <c r="D37" s="5" t="s">
        <v>11</v>
      </c>
      <c r="F37" s="52" t="s">
        <v>10</v>
      </c>
      <c r="G37" s="48">
        <v>3</v>
      </c>
      <c r="H37" s="41">
        <f>GETPIVOTDATA("Profitable",$F$32,"Value","Below $10m","Profitable","Yes")/GETPIVOTDATA("Profitable",$F$32,"Value","Below $10m")</f>
        <v>0.5</v>
      </c>
      <c r="I37" s="5"/>
      <c r="J37" s="51" t="s">
        <v>11</v>
      </c>
      <c r="K37" s="46">
        <v>1</v>
      </c>
      <c r="L37" s="38"/>
      <c r="M37" s="5"/>
      <c r="N37" s="62" t="s">
        <v>11</v>
      </c>
      <c r="O37" s="58">
        <v>6</v>
      </c>
      <c r="P37" s="63"/>
      <c r="R37" s="51" t="s">
        <v>11</v>
      </c>
      <c r="S37" s="46">
        <v>6</v>
      </c>
      <c r="T37" s="38"/>
      <c r="X37" s="5"/>
    </row>
    <row r="38" spans="1:24" x14ac:dyDescent="0.2">
      <c r="A38" s="27" t="s">
        <v>4</v>
      </c>
      <c r="B38" s="27" t="s">
        <v>7</v>
      </c>
      <c r="C38" s="27" t="s">
        <v>16</v>
      </c>
      <c r="D38" s="5" t="s">
        <v>10</v>
      </c>
      <c r="I38" s="5"/>
      <c r="J38" s="52" t="s">
        <v>10</v>
      </c>
      <c r="K38" s="48">
        <v>2</v>
      </c>
      <c r="L38" s="41">
        <f>GETPIVOTDATA("Profitable",$J$32,"Value","Below $10m","Profitable","Yes")/GETPIVOTDATA("Profitable",$J$32,"Value","Below $10m")</f>
        <v>0.66666666666666663</v>
      </c>
      <c r="M38" s="5"/>
      <c r="R38" s="52" t="s">
        <v>10</v>
      </c>
      <c r="S38" s="48">
        <v>3</v>
      </c>
      <c r="T38" s="41">
        <f>GETPIVOTDATA("Profitable",$R$32,"Value","Below $10m","Profitable","Yes")/GETPIVOTDATA("Profitable",$R$32,"Value","Below $10m")</f>
        <v>0.33333333333333331</v>
      </c>
      <c r="X38" s="5"/>
    </row>
    <row r="39" spans="1:24" x14ac:dyDescent="0.2">
      <c r="A39" s="27" t="s">
        <v>4</v>
      </c>
      <c r="B39" s="27" t="s">
        <v>7</v>
      </c>
      <c r="C39" s="27" t="s">
        <v>15</v>
      </c>
      <c r="D39" s="5" t="s">
        <v>10</v>
      </c>
      <c r="X39" s="5"/>
    </row>
    <row r="40" spans="1:24" x14ac:dyDescent="0.2">
      <c r="A40" s="27" t="s">
        <v>4</v>
      </c>
      <c r="B40" s="27" t="s">
        <v>7</v>
      </c>
      <c r="C40" s="27" t="s">
        <v>16</v>
      </c>
      <c r="D40" s="5" t="s">
        <v>10</v>
      </c>
      <c r="M40" s="5"/>
      <c r="Q40" s="5"/>
      <c r="U40" s="5"/>
      <c r="V40" s="5"/>
      <c r="W40" s="5"/>
      <c r="X40" s="5"/>
    </row>
    <row r="41" spans="1:24" x14ac:dyDescent="0.2">
      <c r="A41" s="27" t="s">
        <v>4</v>
      </c>
      <c r="B41" s="27" t="s">
        <v>8</v>
      </c>
      <c r="C41" s="27" t="s">
        <v>15</v>
      </c>
      <c r="D41" s="5" t="s">
        <v>11</v>
      </c>
      <c r="M41" s="5"/>
      <c r="Q41" s="5"/>
      <c r="U41" s="5"/>
      <c r="V41" s="5"/>
      <c r="W41" s="5"/>
      <c r="X41" s="5"/>
    </row>
    <row r="42" spans="1:24" x14ac:dyDescent="0.2">
      <c r="A42" s="27" t="s">
        <v>4</v>
      </c>
      <c r="B42" s="27" t="s">
        <v>8</v>
      </c>
      <c r="C42" s="27" t="s">
        <v>15</v>
      </c>
      <c r="D42" s="5" t="s">
        <v>10</v>
      </c>
      <c r="M42" s="5"/>
      <c r="Q42" s="5"/>
      <c r="U42" s="5"/>
      <c r="V42" s="5"/>
      <c r="W42" s="5"/>
      <c r="X42" s="5"/>
    </row>
    <row r="43" spans="1:24" x14ac:dyDescent="0.2">
      <c r="A43" s="27" t="s">
        <v>4</v>
      </c>
      <c r="B43" s="27" t="s">
        <v>8</v>
      </c>
      <c r="C43" s="27" t="s">
        <v>15</v>
      </c>
      <c r="D43" s="5" t="s">
        <v>11</v>
      </c>
      <c r="M43" s="5"/>
      <c r="Q43" s="5"/>
      <c r="U43" s="5"/>
      <c r="V43" s="5"/>
      <c r="W43" s="5"/>
      <c r="X43" s="5"/>
    </row>
    <row r="44" spans="1:24" x14ac:dyDescent="0.2">
      <c r="A44" s="27" t="s">
        <v>4</v>
      </c>
      <c r="B44" s="27" t="s">
        <v>8</v>
      </c>
      <c r="C44" s="27" t="s">
        <v>16</v>
      </c>
      <c r="D44" s="5" t="s">
        <v>10</v>
      </c>
      <c r="I44" s="5"/>
      <c r="M44" s="5"/>
      <c r="Q44" s="5"/>
      <c r="U44" s="5"/>
      <c r="V44" s="5"/>
      <c r="W44" s="5"/>
      <c r="X44" s="5"/>
    </row>
    <row r="45" spans="1:24" x14ac:dyDescent="0.2">
      <c r="A45" s="27" t="s">
        <v>4</v>
      </c>
      <c r="B45" s="27" t="s">
        <v>7</v>
      </c>
      <c r="C45" s="27" t="s">
        <v>15</v>
      </c>
      <c r="D45" s="5" t="s">
        <v>10</v>
      </c>
      <c r="I45" s="5"/>
      <c r="M45" s="5"/>
      <c r="Q45" s="5"/>
      <c r="U45" s="5"/>
      <c r="V45" s="5"/>
      <c r="W45" s="5"/>
      <c r="X45" s="5"/>
    </row>
    <row r="46" spans="1:24" x14ac:dyDescent="0.2">
      <c r="A46" s="27" t="s">
        <v>4</v>
      </c>
      <c r="B46" s="27" t="s">
        <v>8</v>
      </c>
      <c r="C46" s="27" t="s">
        <v>16</v>
      </c>
      <c r="D46" s="5" t="s">
        <v>10</v>
      </c>
      <c r="I46" s="5"/>
      <c r="J46" s="5"/>
      <c r="K46" s="5"/>
      <c r="L46" s="5"/>
      <c r="M46" s="5"/>
      <c r="Q46" s="5"/>
      <c r="U46" s="5"/>
      <c r="V46" s="5"/>
      <c r="W46" s="5"/>
      <c r="X46" s="5"/>
    </row>
    <row r="47" spans="1:24" x14ac:dyDescent="0.2">
      <c r="A47" s="27" t="s">
        <v>4</v>
      </c>
      <c r="B47" s="27" t="s">
        <v>8</v>
      </c>
      <c r="C47" s="27" t="s">
        <v>15</v>
      </c>
      <c r="D47" s="5" t="s">
        <v>11</v>
      </c>
      <c r="F47" s="5"/>
      <c r="G47" s="5"/>
      <c r="H47" s="5"/>
      <c r="I47" s="5"/>
      <c r="J47" s="5"/>
      <c r="K47" s="5"/>
      <c r="L47" s="5"/>
      <c r="M47" s="5"/>
      <c r="Q47" s="5"/>
      <c r="U47" s="5"/>
      <c r="V47" s="5"/>
      <c r="W47" s="5"/>
      <c r="X47" s="5"/>
    </row>
    <row r="48" spans="1:24" x14ac:dyDescent="0.2">
      <c r="A48" s="27" t="s">
        <v>4</v>
      </c>
      <c r="B48" s="27" t="s">
        <v>8</v>
      </c>
      <c r="C48" s="27" t="s">
        <v>15</v>
      </c>
      <c r="D48" s="5" t="s">
        <v>10</v>
      </c>
      <c r="F48" s="5"/>
      <c r="G48" s="5"/>
      <c r="H48" s="5"/>
      <c r="I48" s="5"/>
      <c r="J48" s="5"/>
      <c r="K48" s="5"/>
      <c r="L48" s="5"/>
      <c r="M48" s="5"/>
      <c r="Q48" s="5"/>
      <c r="U48" s="5"/>
      <c r="V48" s="5"/>
      <c r="W48" s="5"/>
      <c r="X48" s="5"/>
    </row>
    <row r="49" spans="1:24" x14ac:dyDescent="0.2">
      <c r="A49" s="27" t="s">
        <v>4</v>
      </c>
      <c r="B49" s="27" t="s">
        <v>8</v>
      </c>
      <c r="C49" s="27" t="s">
        <v>15</v>
      </c>
      <c r="D49" s="5" t="s">
        <v>10</v>
      </c>
      <c r="F49" s="5"/>
      <c r="G49" s="5"/>
      <c r="H49" s="5"/>
      <c r="I49" s="5"/>
      <c r="J49" s="5"/>
      <c r="K49" s="5"/>
      <c r="L49" s="5"/>
      <c r="M49" s="5"/>
      <c r="Q49" s="5"/>
      <c r="U49" s="5"/>
      <c r="V49" s="5"/>
      <c r="W49" s="5"/>
      <c r="X49" s="5"/>
    </row>
    <row r="50" spans="1:24" x14ac:dyDescent="0.2">
      <c r="A50" s="27" t="s">
        <v>4</v>
      </c>
      <c r="B50" s="27" t="s">
        <v>7</v>
      </c>
      <c r="C50" s="27" t="s">
        <v>16</v>
      </c>
      <c r="D50" s="5" t="s">
        <v>10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">
      <c r="A51" s="27" t="s">
        <v>4</v>
      </c>
      <c r="B51" s="27" t="s">
        <v>7</v>
      </c>
      <c r="C51" s="27" t="s">
        <v>15</v>
      </c>
      <c r="D51" s="5" t="s">
        <v>10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</sheetData>
  <sortState xmlns:xlrd2="http://schemas.microsoft.com/office/spreadsheetml/2017/richdata2" ref="A2:D58">
    <sortCondition ref="A1"/>
  </sortState>
  <pageMargins left="0.7" right="0.7" top="0.75" bottom="0.75" header="0.3" footer="0.3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C3511F24554419EA21DF22C30BF47" ma:contentTypeVersion="0" ma:contentTypeDescription="Create a new document." ma:contentTypeScope="" ma:versionID="99fcce30a9a9baa1f585275a10ad7ef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111D30-952A-4CFD-80E0-B3EE29B0FAF9}"/>
</file>

<file path=customXml/itemProps2.xml><?xml version="1.0" encoding="utf-8"?>
<ds:datastoreItem xmlns:ds="http://schemas.openxmlformats.org/officeDocument/2006/customXml" ds:itemID="{4383F0A0-02E8-4D1B-A4FD-803A70E4D06E}"/>
</file>

<file path=customXml/itemProps3.xml><?xml version="1.0" encoding="utf-8"?>
<ds:datastoreItem xmlns:ds="http://schemas.openxmlformats.org/officeDocument/2006/customXml" ds:itemID="{4753F7F7-EA7A-4570-9961-5B7F8ADA31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2020-09-09T08:39:04Z</dcterms:created>
  <dcterms:modified xsi:type="dcterms:W3CDTF">2020-10-26T16:41:33Z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0x0101008D5C3511F24554419EA21DF22C30BF47</vt:lpwstr>
  </property>
</Properties>
</file>