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345aab49a771ffd/Proj_Change_Identification_Sensors_Letters_2024/Revised/MATLAB/"/>
    </mc:Choice>
  </mc:AlternateContent>
  <xr:revisionPtr revIDLastSave="0" documentId="13_ncr:1_{A9073CA5-2577-4166-8A6E-E97EC18D4096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Window size 5, non-overlapping" sheetId="2" r:id="rId1"/>
    <sheet name="Window size 10, non-overlapping" sheetId="1" r:id="rId2"/>
    <sheet name="Window size 10, sliding" sheetId="3" r:id="rId3"/>
    <sheet name="Summ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3" l="1"/>
  <c r="H13" i="3"/>
  <c r="H12" i="3"/>
  <c r="H11" i="3"/>
  <c r="H10" i="3"/>
  <c r="H9" i="3"/>
  <c r="H8" i="3"/>
  <c r="H7" i="3"/>
  <c r="H6" i="3"/>
  <c r="H5" i="3"/>
  <c r="H4" i="3"/>
  <c r="H3" i="3"/>
  <c r="H13" i="1"/>
  <c r="H14" i="1"/>
  <c r="C93" i="1"/>
  <c r="C94" i="1"/>
  <c r="C95" i="1"/>
  <c r="C96" i="1"/>
  <c r="C92" i="1"/>
  <c r="C85" i="1"/>
  <c r="C86" i="1"/>
  <c r="C87" i="1"/>
  <c r="C88" i="1"/>
  <c r="C84" i="1"/>
  <c r="H12" i="1"/>
  <c r="C77" i="1"/>
  <c r="C78" i="1"/>
  <c r="C79" i="1"/>
  <c r="C80" i="1"/>
  <c r="C76" i="1"/>
  <c r="H11" i="1"/>
  <c r="C69" i="1"/>
  <c r="C70" i="1"/>
  <c r="C71" i="1"/>
  <c r="C72" i="1"/>
  <c r="C68" i="1"/>
  <c r="H10" i="1"/>
  <c r="C61" i="1"/>
  <c r="C62" i="1"/>
  <c r="C63" i="1"/>
  <c r="C64" i="1"/>
  <c r="C60" i="1"/>
  <c r="H9" i="1"/>
  <c r="C53" i="1"/>
  <c r="C54" i="1"/>
  <c r="C55" i="1"/>
  <c r="C56" i="1"/>
  <c r="C52" i="1"/>
  <c r="H8" i="1"/>
  <c r="C45" i="1"/>
  <c r="C46" i="1"/>
  <c r="C47" i="1"/>
  <c r="C48" i="1"/>
  <c r="C44" i="1"/>
  <c r="H7" i="1"/>
  <c r="C37" i="1"/>
  <c r="C38" i="1"/>
  <c r="C39" i="1"/>
  <c r="C40" i="1"/>
  <c r="C36" i="1"/>
  <c r="H6" i="1"/>
  <c r="C29" i="1"/>
  <c r="C30" i="1"/>
  <c r="C31" i="1"/>
  <c r="C32" i="1"/>
  <c r="C28" i="1"/>
  <c r="H5" i="1"/>
  <c r="C21" i="1"/>
  <c r="C22" i="1"/>
  <c r="C23" i="1"/>
  <c r="C24" i="1"/>
  <c r="C20" i="1"/>
  <c r="H4" i="1"/>
  <c r="C13" i="1"/>
  <c r="C14" i="1"/>
  <c r="C15" i="1"/>
  <c r="C16" i="1"/>
  <c r="C12" i="1"/>
  <c r="H3" i="1"/>
  <c r="C5" i="1"/>
  <c r="C6" i="1"/>
  <c r="C7" i="1"/>
  <c r="C8" i="1"/>
  <c r="C4" i="1"/>
  <c r="H14" i="2"/>
  <c r="C95" i="2"/>
  <c r="H13" i="2"/>
  <c r="C87" i="2"/>
  <c r="H12" i="2"/>
  <c r="C79" i="2"/>
  <c r="H11" i="2"/>
  <c r="C71" i="2"/>
  <c r="H10" i="2"/>
  <c r="C63" i="2"/>
  <c r="H9" i="2"/>
  <c r="C55" i="2"/>
  <c r="H8" i="2"/>
  <c r="H7" i="2"/>
  <c r="C39" i="2"/>
  <c r="C47" i="2"/>
  <c r="H6" i="2"/>
  <c r="H5" i="2"/>
  <c r="C23" i="2"/>
  <c r="H4" i="2"/>
  <c r="H3" i="2"/>
  <c r="C85" i="2"/>
  <c r="C86" i="2"/>
  <c r="C88" i="2"/>
  <c r="F51" i="2"/>
  <c r="C56" i="2"/>
  <c r="C54" i="2"/>
  <c r="C53" i="2"/>
  <c r="C52" i="2"/>
  <c r="C96" i="2"/>
  <c r="C94" i="2"/>
  <c r="C93" i="2"/>
  <c r="C92" i="2"/>
  <c r="C84" i="2"/>
  <c r="C80" i="2"/>
  <c r="C78" i="2"/>
  <c r="C77" i="2"/>
  <c r="C76" i="2"/>
  <c r="C72" i="2"/>
  <c r="C70" i="2"/>
  <c r="C69" i="2"/>
  <c r="C68" i="2"/>
  <c r="C64" i="2"/>
  <c r="C62" i="2"/>
  <c r="C61" i="2"/>
  <c r="C60" i="2"/>
  <c r="C48" i="2"/>
  <c r="C46" i="2"/>
  <c r="C45" i="2"/>
  <c r="C44" i="2"/>
  <c r="C40" i="2"/>
  <c r="C38" i="2"/>
  <c r="C37" i="2"/>
  <c r="C36" i="2"/>
  <c r="C32" i="2"/>
  <c r="C31" i="2"/>
  <c r="C30" i="2"/>
  <c r="C29" i="2"/>
  <c r="C28" i="2"/>
  <c r="C24" i="2"/>
  <c r="C22" i="2"/>
  <c r="C21" i="2"/>
  <c r="C20" i="2"/>
  <c r="C16" i="2"/>
  <c r="C15" i="2"/>
  <c r="C14" i="2"/>
  <c r="C13" i="2"/>
  <c r="C12" i="2"/>
  <c r="C5" i="2"/>
  <c r="C6" i="2"/>
  <c r="C7" i="2"/>
  <c r="C8" i="2"/>
  <c r="C4" i="2"/>
  <c r="C93" i="3"/>
  <c r="C94" i="3"/>
  <c r="C95" i="3"/>
  <c r="C96" i="3"/>
  <c r="C97" i="3"/>
  <c r="C92" i="3"/>
  <c r="C61" i="3"/>
  <c r="C62" i="3"/>
  <c r="C63" i="3"/>
  <c r="C64" i="3"/>
  <c r="C65" i="3"/>
  <c r="C60" i="3"/>
  <c r="C53" i="3"/>
  <c r="C54" i="3"/>
  <c r="C55" i="3"/>
  <c r="C56" i="3"/>
  <c r="C57" i="3"/>
  <c r="C52" i="3"/>
  <c r="C45" i="3"/>
  <c r="C46" i="3"/>
  <c r="C47" i="3"/>
  <c r="C48" i="3"/>
  <c r="C49" i="3"/>
  <c r="C44" i="3"/>
  <c r="C37" i="3"/>
  <c r="C38" i="3"/>
  <c r="C39" i="3"/>
  <c r="C40" i="3"/>
  <c r="C41" i="3"/>
  <c r="C36" i="3"/>
  <c r="C29" i="3"/>
  <c r="C30" i="3"/>
  <c r="C31" i="3"/>
  <c r="C32" i="3"/>
  <c r="C33" i="3"/>
  <c r="C28" i="3"/>
  <c r="C21" i="3"/>
  <c r="C22" i="3"/>
  <c r="C23" i="3"/>
  <c r="C24" i="3"/>
  <c r="C25" i="3"/>
  <c r="C20" i="3"/>
  <c r="C13" i="3"/>
  <c r="C14" i="3"/>
  <c r="C15" i="3"/>
  <c r="C16" i="3"/>
  <c r="C17" i="3"/>
  <c r="C12" i="3"/>
  <c r="C5" i="3"/>
  <c r="C6" i="3"/>
  <c r="C7" i="3"/>
  <c r="C8" i="3"/>
  <c r="C9" i="3"/>
  <c r="C4" i="3"/>
  <c r="C73" i="3"/>
  <c r="C72" i="3"/>
  <c r="C71" i="3"/>
  <c r="C70" i="3"/>
  <c r="C69" i="3"/>
  <c r="C68" i="3"/>
  <c r="C77" i="3"/>
  <c r="C78" i="3"/>
  <c r="C79" i="3"/>
  <c r="C80" i="3"/>
  <c r="C81" i="3"/>
  <c r="C76" i="3"/>
  <c r="C85" i="3"/>
  <c r="C86" i="3"/>
  <c r="C87" i="3"/>
  <c r="C88" i="3"/>
  <c r="C89" i="3"/>
  <c r="C84" i="3"/>
  <c r="F75" i="1"/>
  <c r="I12" i="1" s="1"/>
  <c r="F83" i="3" l="1"/>
  <c r="I13" i="3" s="1"/>
  <c r="F75" i="3"/>
  <c r="I12" i="3" s="1"/>
  <c r="F67" i="3"/>
  <c r="I11" i="3" s="1"/>
  <c r="F59" i="3"/>
  <c r="I10" i="3" s="1"/>
  <c r="F51" i="3"/>
  <c r="I9" i="3" s="1"/>
  <c r="F43" i="3"/>
  <c r="I8" i="3" s="1"/>
  <c r="F35" i="3"/>
  <c r="I7" i="3" s="1"/>
  <c r="F27" i="3"/>
  <c r="I6" i="3" s="1"/>
  <c r="F19" i="3"/>
  <c r="I5" i="3" s="1"/>
  <c r="F11" i="3"/>
  <c r="I4" i="3" s="1"/>
  <c r="H15" i="3"/>
  <c r="F3" i="3"/>
  <c r="I3" i="3" s="1"/>
  <c r="F91" i="1"/>
  <c r="I14" i="1" s="1"/>
  <c r="F83" i="1"/>
  <c r="I13" i="1" s="1"/>
  <c r="F67" i="1"/>
  <c r="I11" i="1" s="1"/>
  <c r="F59" i="1"/>
  <c r="I10" i="1" s="1"/>
  <c r="F51" i="1"/>
  <c r="I9" i="1" s="1"/>
  <c r="F43" i="1"/>
  <c r="I8" i="1" s="1"/>
  <c r="F35" i="1"/>
  <c r="I7" i="1" s="1"/>
  <c r="F27" i="1"/>
  <c r="I6" i="1" s="1"/>
  <c r="F19" i="1"/>
  <c r="I5" i="1" s="1"/>
  <c r="F11" i="1"/>
  <c r="I4" i="1" s="1"/>
  <c r="H15" i="1"/>
  <c r="F3" i="1"/>
  <c r="I3" i="1" s="1"/>
  <c r="H16" i="1"/>
  <c r="F83" i="2"/>
  <c r="I13" i="2" s="1"/>
  <c r="H20" i="2"/>
  <c r="F27" i="2"/>
  <c r="I6" i="2" s="1"/>
  <c r="F19" i="2"/>
  <c r="I5" i="2" s="1"/>
  <c r="F11" i="2"/>
  <c r="I4" i="2" s="1"/>
  <c r="H20" i="3"/>
  <c r="H20" i="1"/>
  <c r="H17" i="1"/>
  <c r="H16" i="3"/>
  <c r="H17" i="3"/>
  <c r="F91" i="2"/>
  <c r="I14" i="2" s="1"/>
  <c r="F67" i="2"/>
  <c r="I11" i="2" s="1"/>
  <c r="F75" i="2"/>
  <c r="I12" i="2" s="1"/>
  <c r="H17" i="2"/>
  <c r="F59" i="2"/>
  <c r="I10" i="2" s="1"/>
  <c r="F3" i="2"/>
  <c r="I3" i="2" s="1"/>
  <c r="F43" i="2"/>
  <c r="I8" i="2" s="1"/>
  <c r="I9" i="2"/>
  <c r="H15" i="2"/>
  <c r="H16" i="2"/>
  <c r="F35" i="2"/>
  <c r="I7" i="2" s="1"/>
  <c r="F91" i="3"/>
  <c r="I14" i="3" s="1"/>
  <c r="I17" i="3" l="1"/>
  <c r="I15" i="3"/>
  <c r="I16" i="3"/>
  <c r="H19" i="3"/>
  <c r="H21" i="3" s="1"/>
  <c r="I15" i="1"/>
  <c r="I17" i="1"/>
  <c r="I16" i="1"/>
  <c r="H19" i="1"/>
  <c r="H21" i="1" s="1"/>
  <c r="H19" i="2"/>
  <c r="H21" i="2" s="1"/>
  <c r="I17" i="2"/>
  <c r="I16" i="2"/>
  <c r="I15" i="2"/>
</calcChain>
</file>

<file path=xl/sharedStrings.xml><?xml version="1.0" encoding="utf-8"?>
<sst xmlns="http://schemas.openxmlformats.org/spreadsheetml/2006/main" count="278" uniqueCount="51">
  <si>
    <t>Window size</t>
  </si>
  <si>
    <t xml:space="preserve">Window type </t>
  </si>
  <si>
    <t>Non-overlapping</t>
  </si>
  <si>
    <t>Change Detection Criteria</t>
  </si>
  <si>
    <t xml:space="preserve">Reference Change Points </t>
  </si>
  <si>
    <t>Changepoint Identification</t>
  </si>
  <si>
    <t>Delay Error (seconds)</t>
  </si>
  <si>
    <t>Results Summary</t>
  </si>
  <si>
    <t>Detected Change Points</t>
  </si>
  <si>
    <t>Average</t>
  </si>
  <si>
    <t>Detection Accuracy (%)</t>
  </si>
  <si>
    <t xml:space="preserve">Detected Change Points </t>
  </si>
  <si>
    <t>sliding</t>
  </si>
  <si>
    <t>10 (step size = 5)</t>
  </si>
  <si>
    <t>Maximum</t>
  </si>
  <si>
    <t>Minimum</t>
  </si>
  <si>
    <t>Sum of delay in detected points</t>
  </si>
  <si>
    <t>Total identification Error (seconds)</t>
  </si>
  <si>
    <t>Total points detected</t>
  </si>
  <si>
    <t>Total error / Total detected</t>
  </si>
  <si>
    <t>Total detected points</t>
  </si>
  <si>
    <t>Electrode Signal ID</t>
  </si>
  <si>
    <t>Non-overlapping window (size= 10)</t>
  </si>
  <si>
    <t>Sliding window (size= 10, step = 5)</t>
  </si>
  <si>
    <t>Non-overlapping window (size= 5)</t>
  </si>
  <si>
    <t>Avg. detection accuracy (%)</t>
  </si>
  <si>
    <t>Total identification error (seconds)</t>
  </si>
  <si>
    <t>Total change points detected correctly</t>
  </si>
  <si>
    <t>Derivative</t>
  </si>
  <si>
    <t>derivative</t>
  </si>
  <si>
    <t>Change Detection</t>
  </si>
  <si>
    <t>|Max -Min| &gt;= 5</t>
  </si>
  <si>
    <t>Sum of delay in detected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</si>
  <si>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</si>
  <si>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</si>
  <si>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</si>
  <si>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</si>
  <si>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</si>
  <si>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</si>
  <si>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</si>
  <si>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</si>
  <si>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</si>
  <si>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</si>
  <si>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</si>
  <si>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</si>
  <si>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Total Changepoint Identification error (s)</t>
  </si>
  <si>
    <t>|Max -Min| &gt; =5</t>
  </si>
  <si>
    <t>Max. detection accuracy (%)</t>
  </si>
  <si>
    <t>Min. detection accuracy (%)</t>
  </si>
  <si>
    <t>Maximum Derivative Method</t>
  </si>
  <si>
    <t>Error ratio = (total identification error / total detected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</si>
</sst>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2" fontId="11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21AD-C267-4DCB-9650-CD9ADD0B2BBC}">
  <dimension ref="A1:O102"/>
  <sheetViews>
    <sheetView workbookViewId="0">
      <selection activeCell="I3" sqref="I3:I17"/>
    </sheetView>
  </sheetViews>
  <sheetFormatPr defaultColWidth="9.140625" defaultRowHeight="15" x14ac:dyDescent="0.25"/>
  <cols>
    <col min="1" max="1" width="20.5703125" style="4" customWidth="1"/>
    <col min="2" max="2" width="20.7109375" style="4" customWidth="1"/>
    <col min="3" max="3" width="22" style="4" customWidth="1"/>
    <col min="4" max="4" width="22.42578125" style="4" customWidth="1"/>
    <col min="5" max="5" width="16" style="1" customWidth="1"/>
    <col min="6" max="6" width="22.28515625" style="3" customWidth="1"/>
    <col min="7" max="7" width="20.28515625" style="4" customWidth="1"/>
    <col min="8" max="8" width="13.140625" style="4" customWidth="1"/>
    <col min="9" max="9" width="23" style="4" customWidth="1"/>
    <col min="10" max="10" width="15.42578125" style="4" customWidth="1"/>
    <col min="11" max="11" width="16.42578125" style="4" customWidth="1"/>
    <col min="12" max="12" width="16.7109375" style="4" customWidth="1"/>
    <col min="13" max="13" width="7" style="4" customWidth="1"/>
    <col min="14" max="14" width="7.85546875" style="4" customWidth="1"/>
    <col min="15" max="15" width="7.42578125" style="4" customWidth="1"/>
    <col min="16" max="16384" width="9.140625" style="3"/>
  </cols>
  <sheetData>
    <row r="1" spans="1:15" ht="21" customHeight="1" x14ac:dyDescent="0.25">
      <c r="A1" s="7" t="s">
        <v>0</v>
      </c>
      <c r="B1" s="7" t="s">
        <v>1</v>
      </c>
      <c r="C1" s="7" t="s">
        <v>30</v>
      </c>
      <c r="D1" s="7" t="s">
        <v>5</v>
      </c>
      <c r="E1" s="8"/>
      <c r="F1" s="7" t="s">
        <v>32</v>
      </c>
      <c r="G1" s="9"/>
      <c r="H1" s="22"/>
      <c r="I1" s="22"/>
      <c r="J1" s="22"/>
      <c r="K1" s="22"/>
      <c r="L1" s="22"/>
      <c r="M1" s="22"/>
      <c r="N1" s="22"/>
      <c r="O1" s="22"/>
    </row>
    <row r="2" spans="1:15" ht="26.45" customHeight="1" x14ac:dyDescent="0.25">
      <c r="A2" s="9">
        <v>5</v>
      </c>
      <c r="B2" s="9" t="s">
        <v>2</v>
      </c>
      <c r="C2" s="9" t="s">
        <v>31</v>
      </c>
      <c r="D2" s="9" t="s">
        <v>28</v>
      </c>
      <c r="E2" s="8"/>
      <c r="F2" s="10"/>
      <c r="G2" s="9"/>
      <c r="H2" s="11" t="s">
        <v>10</v>
      </c>
      <c r="I2" s="11" t="s">
        <v>45</v>
      </c>
      <c r="J2" s="11"/>
      <c r="K2" s="11"/>
      <c r="L2" s="11"/>
      <c r="M2" s="9"/>
      <c r="N2" s="9"/>
      <c r="O2" s="9"/>
    </row>
    <row r="3" spans="1:15" ht="35.25" customHeight="1" x14ac:dyDescent="0.25">
      <c r="A3" s="12" t="s">
        <v>4</v>
      </c>
      <c r="B3" s="12" t="s">
        <v>8</v>
      </c>
      <c r="C3" s="12" t="s">
        <v>6</v>
      </c>
      <c r="D3" s="12"/>
      <c r="E3" s="13" t="s">
        <v>33</v>
      </c>
      <c r="F3" s="9">
        <f>SUM(C4:C9)</f>
        <v>8</v>
      </c>
      <c r="G3" s="10" t="s">
        <v>33</v>
      </c>
      <c r="H3" s="14">
        <f>(B10/6)*100</f>
        <v>33.333333333333329</v>
      </c>
      <c r="I3" s="9">
        <f>F3</f>
        <v>8</v>
      </c>
      <c r="J3" s="14"/>
      <c r="K3" s="14"/>
      <c r="L3" s="14"/>
      <c r="M3" s="9"/>
      <c r="N3" s="9"/>
      <c r="O3" s="9"/>
    </row>
    <row r="4" spans="1:15" x14ac:dyDescent="0.25">
      <c r="A4" s="9">
        <v>52</v>
      </c>
      <c r="B4" s="9">
        <v>54</v>
      </c>
      <c r="C4" s="9">
        <f>ABS(A4-B4)</f>
        <v>2</v>
      </c>
      <c r="D4" s="9"/>
      <c r="E4" s="8"/>
      <c r="F4" s="10"/>
      <c r="G4" s="10" t="s">
        <v>34</v>
      </c>
      <c r="H4" s="14">
        <f>(B18/6)*100</f>
        <v>50</v>
      </c>
      <c r="I4" s="9">
        <f>F11</f>
        <v>8</v>
      </c>
      <c r="J4" s="14"/>
      <c r="K4" s="14"/>
      <c r="L4" s="14"/>
      <c r="M4" s="9"/>
      <c r="N4" s="9"/>
      <c r="O4" s="9"/>
    </row>
    <row r="5" spans="1:15" x14ac:dyDescent="0.25">
      <c r="A5" s="9">
        <v>88</v>
      </c>
      <c r="B5" s="9">
        <v>87</v>
      </c>
      <c r="C5" s="11">
        <f t="shared" ref="C5:C8" si="0">ABS(A5-B5)</f>
        <v>1</v>
      </c>
      <c r="D5" s="9"/>
      <c r="E5" s="8"/>
      <c r="F5" s="10"/>
      <c r="G5" s="10" t="s">
        <v>35</v>
      </c>
      <c r="H5" s="14">
        <f>(B26/6)*100</f>
        <v>33.333333333333329</v>
      </c>
      <c r="I5" s="9">
        <f>F19</f>
        <v>9</v>
      </c>
      <c r="J5" s="14"/>
      <c r="K5" s="14"/>
      <c r="L5" s="14"/>
      <c r="M5" s="9"/>
      <c r="N5" s="9"/>
      <c r="O5" s="9"/>
    </row>
    <row r="6" spans="1:15" x14ac:dyDescent="0.25">
      <c r="A6" s="9">
        <v>117</v>
      </c>
      <c r="B6" s="9">
        <v>119</v>
      </c>
      <c r="C6" s="9">
        <f t="shared" si="0"/>
        <v>2</v>
      </c>
      <c r="D6" s="9"/>
      <c r="E6" s="8"/>
      <c r="F6" s="10"/>
      <c r="G6" s="10" t="s">
        <v>36</v>
      </c>
      <c r="H6" s="14">
        <f>(B34/6)*100</f>
        <v>33.333333333333329</v>
      </c>
      <c r="I6" s="9">
        <f>F27</f>
        <v>9</v>
      </c>
      <c r="J6" s="14"/>
      <c r="K6" s="14"/>
      <c r="L6" s="14"/>
      <c r="M6" s="9"/>
      <c r="N6" s="9"/>
      <c r="O6" s="9"/>
    </row>
    <row r="7" spans="1:15" x14ac:dyDescent="0.25">
      <c r="A7" s="9">
        <v>154</v>
      </c>
      <c r="B7" s="9">
        <v>153</v>
      </c>
      <c r="C7" s="11">
        <f t="shared" si="0"/>
        <v>1</v>
      </c>
      <c r="D7" s="9"/>
      <c r="E7" s="8"/>
      <c r="F7" s="10"/>
      <c r="G7" s="10" t="s">
        <v>37</v>
      </c>
      <c r="H7" s="14">
        <f>(B42/6)*100</f>
        <v>33.333333333333329</v>
      </c>
      <c r="I7" s="9">
        <f>F35</f>
        <v>9</v>
      </c>
      <c r="J7" s="14"/>
      <c r="K7" s="14"/>
      <c r="L7" s="14"/>
      <c r="M7" s="9"/>
      <c r="N7" s="9"/>
      <c r="O7" s="9"/>
    </row>
    <row r="8" spans="1:15" x14ac:dyDescent="0.25">
      <c r="A8" s="9">
        <v>205</v>
      </c>
      <c r="B8" s="9">
        <v>203</v>
      </c>
      <c r="C8" s="9">
        <f t="shared" si="0"/>
        <v>2</v>
      </c>
      <c r="D8" s="9"/>
      <c r="E8" s="8"/>
      <c r="F8" s="10"/>
      <c r="G8" s="10" t="s">
        <v>38</v>
      </c>
      <c r="H8" s="14">
        <f>(B50/6)*100</f>
        <v>33.333333333333329</v>
      </c>
      <c r="I8" s="9">
        <f>F43</f>
        <v>8</v>
      </c>
      <c r="J8" s="14"/>
      <c r="K8" s="14"/>
      <c r="L8" s="14"/>
      <c r="M8" s="9"/>
      <c r="N8" s="9"/>
      <c r="O8" s="9"/>
    </row>
    <row r="9" spans="1:15" x14ac:dyDescent="0.25">
      <c r="A9" s="9">
        <v>230</v>
      </c>
      <c r="B9" s="9"/>
      <c r="C9" s="9"/>
      <c r="D9" s="8"/>
      <c r="E9" s="8"/>
      <c r="F9" s="10"/>
      <c r="G9" s="10" t="s">
        <v>39</v>
      </c>
      <c r="H9" s="14">
        <f>(B58/6)*100</f>
        <v>33.333333333333329</v>
      </c>
      <c r="I9" s="9">
        <f>F51</f>
        <v>9</v>
      </c>
      <c r="J9" s="14"/>
      <c r="K9" s="14"/>
      <c r="L9" s="14"/>
      <c r="M9" s="9"/>
      <c r="N9" s="9"/>
      <c r="O9" s="9"/>
    </row>
    <row r="10" spans="1:15" ht="17.649999999999999" customHeight="1" x14ac:dyDescent="0.25">
      <c r="A10" s="10" t="s">
        <v>20</v>
      </c>
      <c r="B10" s="10">
        <v>2</v>
      </c>
      <c r="C10" s="9"/>
      <c r="D10" s="9"/>
      <c r="E10" s="8"/>
      <c r="F10" s="10"/>
      <c r="G10" s="10" t="s">
        <v>40</v>
      </c>
      <c r="H10" s="14">
        <f>(B66/6)*100</f>
        <v>33.333333333333329</v>
      </c>
      <c r="I10" s="9">
        <f>F59</f>
        <v>9</v>
      </c>
      <c r="J10" s="14"/>
      <c r="K10" s="14"/>
      <c r="L10" s="14"/>
      <c r="M10" s="9"/>
      <c r="N10" s="9"/>
      <c r="O10" s="9"/>
    </row>
    <row r="11" spans="1:15" ht="25.5" x14ac:dyDescent="0.25">
      <c r="A11" s="12" t="s">
        <v>4</v>
      </c>
      <c r="B11" s="12" t="s">
        <v>8</v>
      </c>
      <c r="C11" s="12" t="s">
        <v>6</v>
      </c>
      <c r="D11" s="12"/>
      <c r="E11" s="13" t="s">
        <v>34</v>
      </c>
      <c r="F11" s="9">
        <f>SUM(C12:C17)</f>
        <v>8</v>
      </c>
      <c r="G11" s="10" t="s">
        <v>41</v>
      </c>
      <c r="H11" s="14">
        <f>(B74/6)*100</f>
        <v>50</v>
      </c>
      <c r="I11" s="9">
        <f>F67</f>
        <v>7</v>
      </c>
      <c r="J11" s="16"/>
      <c r="K11" s="16"/>
      <c r="L11" s="16"/>
      <c r="M11" s="9"/>
      <c r="N11" s="9"/>
      <c r="O11" s="9"/>
    </row>
    <row r="12" spans="1:15" x14ac:dyDescent="0.25">
      <c r="A12" s="9">
        <v>52</v>
      </c>
      <c r="B12" s="9">
        <v>53</v>
      </c>
      <c r="C12" s="11">
        <f>ABS(A12-B12)</f>
        <v>1</v>
      </c>
      <c r="D12" s="9"/>
      <c r="E12" s="8"/>
      <c r="F12" s="10"/>
      <c r="G12" s="10" t="s">
        <v>42</v>
      </c>
      <c r="H12" s="14">
        <f>(B82/6)*100</f>
        <v>33.333333333333329</v>
      </c>
      <c r="I12" s="9">
        <f>F75</f>
        <v>9</v>
      </c>
      <c r="J12" s="14"/>
      <c r="K12" s="14"/>
      <c r="L12" s="14"/>
      <c r="M12" s="9"/>
      <c r="N12" s="9"/>
      <c r="O12" s="9"/>
    </row>
    <row r="13" spans="1:15" x14ac:dyDescent="0.25">
      <c r="A13" s="9">
        <v>88</v>
      </c>
      <c r="B13" s="9">
        <v>87</v>
      </c>
      <c r="C13" s="11">
        <f t="shared" ref="C13:C16" si="1">ABS(A13-B13)</f>
        <v>1</v>
      </c>
      <c r="D13" s="9"/>
      <c r="E13" s="8"/>
      <c r="F13" s="10"/>
      <c r="G13" s="10" t="s">
        <v>43</v>
      </c>
      <c r="H13" s="14">
        <f>(B90/6)*100</f>
        <v>33.333333333333329</v>
      </c>
      <c r="I13" s="9">
        <f>F83</f>
        <v>9</v>
      </c>
      <c r="J13" s="14"/>
      <c r="K13" s="14"/>
      <c r="L13" s="14"/>
      <c r="M13" s="9"/>
      <c r="N13" s="9"/>
      <c r="O13" s="9"/>
    </row>
    <row r="14" spans="1:15" x14ac:dyDescent="0.25">
      <c r="A14" s="9">
        <v>117</v>
      </c>
      <c r="B14" s="9">
        <v>119</v>
      </c>
      <c r="C14" s="9">
        <f t="shared" si="1"/>
        <v>2</v>
      </c>
      <c r="D14" s="9"/>
      <c r="E14" s="8"/>
      <c r="F14" s="10"/>
      <c r="G14" s="10" t="s">
        <v>44</v>
      </c>
      <c r="H14" s="14">
        <f>(B98/6)*100</f>
        <v>33.333333333333329</v>
      </c>
      <c r="I14" s="9">
        <f>F91</f>
        <v>9</v>
      </c>
      <c r="J14" s="14"/>
      <c r="K14" s="14"/>
      <c r="L14" s="14"/>
      <c r="M14" s="9"/>
      <c r="N14" s="9"/>
      <c r="O14" s="9"/>
    </row>
    <row r="15" spans="1:15" x14ac:dyDescent="0.25">
      <c r="A15" s="9">
        <v>154</v>
      </c>
      <c r="B15" s="9">
        <v>153</v>
      </c>
      <c r="C15" s="11">
        <f t="shared" si="1"/>
        <v>1</v>
      </c>
      <c r="D15" s="9"/>
      <c r="E15" s="8"/>
      <c r="F15" s="10"/>
      <c r="G15" s="7" t="s">
        <v>9</v>
      </c>
      <c r="H15" s="17">
        <f>AVERAGE(H3:H14)</f>
        <v>36.1111111111111</v>
      </c>
      <c r="I15" s="17">
        <f>AVERAGE(I3:I14)</f>
        <v>8.5833333333333339</v>
      </c>
      <c r="J15" s="17"/>
      <c r="K15" s="17"/>
      <c r="L15" s="17"/>
      <c r="M15" s="9"/>
      <c r="N15" s="9"/>
      <c r="O15" s="9"/>
    </row>
    <row r="16" spans="1:15" ht="16.5" customHeight="1" x14ac:dyDescent="0.25">
      <c r="A16" s="9">
        <v>205</v>
      </c>
      <c r="B16" s="9">
        <v>202</v>
      </c>
      <c r="C16" s="9">
        <f t="shared" si="1"/>
        <v>3</v>
      </c>
      <c r="D16" s="9"/>
      <c r="E16" s="8"/>
      <c r="F16" s="9"/>
      <c r="G16" s="10" t="s">
        <v>14</v>
      </c>
      <c r="H16" s="18">
        <f>MAX(H3:H14)</f>
        <v>50</v>
      </c>
      <c r="I16" s="18">
        <f>MAX(I3:I14)</f>
        <v>9</v>
      </c>
      <c r="J16" s="18"/>
      <c r="K16" s="18"/>
      <c r="L16" s="18"/>
      <c r="M16" s="9"/>
      <c r="N16" s="9"/>
      <c r="O16" s="9"/>
    </row>
    <row r="17" spans="1:15" x14ac:dyDescent="0.25">
      <c r="A17" s="9">
        <v>230</v>
      </c>
      <c r="B17" s="9"/>
      <c r="C17" s="9"/>
      <c r="D17" s="8"/>
      <c r="E17" s="8"/>
      <c r="F17" s="9"/>
      <c r="G17" s="10" t="s">
        <v>15</v>
      </c>
      <c r="H17" s="18">
        <f>MIN(H3:H14)</f>
        <v>33.333333333333329</v>
      </c>
      <c r="I17" s="18">
        <f>MIN(I4:I14)</f>
        <v>7</v>
      </c>
      <c r="J17" s="18"/>
      <c r="K17" s="18"/>
      <c r="L17" s="18"/>
      <c r="M17" s="9"/>
      <c r="N17" s="9"/>
      <c r="O17" s="9"/>
    </row>
    <row r="18" spans="1:15" ht="24.75" customHeight="1" x14ac:dyDescent="0.25">
      <c r="A18" s="10" t="s">
        <v>20</v>
      </c>
      <c r="B18" s="10">
        <v>3</v>
      </c>
      <c r="C18" s="10"/>
      <c r="D18" s="9"/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25.5" x14ac:dyDescent="0.25">
      <c r="A19" s="12" t="s">
        <v>4</v>
      </c>
      <c r="B19" s="12" t="s">
        <v>8</v>
      </c>
      <c r="C19" s="12" t="s">
        <v>6</v>
      </c>
      <c r="D19" s="12"/>
      <c r="E19" s="13" t="s">
        <v>35</v>
      </c>
      <c r="F19" s="9">
        <f>SUM(C20:C25)</f>
        <v>9</v>
      </c>
      <c r="G19" s="9" t="s">
        <v>17</v>
      </c>
      <c r="H19" s="9">
        <f>SUM(I3:I14)</f>
        <v>103</v>
      </c>
      <c r="I19" s="9"/>
      <c r="J19" s="9"/>
      <c r="K19" s="9"/>
      <c r="L19" s="9"/>
      <c r="M19" s="9"/>
      <c r="N19" s="9"/>
      <c r="O19" s="9"/>
    </row>
    <row r="20" spans="1:15" x14ac:dyDescent="0.25">
      <c r="A20" s="9">
        <v>52</v>
      </c>
      <c r="B20" s="9">
        <v>54</v>
      </c>
      <c r="C20" s="9">
        <f>ABS(A20-B20)</f>
        <v>2</v>
      </c>
      <c r="D20" s="9"/>
      <c r="E20" s="8"/>
      <c r="F20" s="9"/>
      <c r="G20" s="9" t="s">
        <v>18</v>
      </c>
      <c r="H20" s="9">
        <f>B10+B18+B26+B34+B42+B50+B58+B66+B74+B82+B90+B98</f>
        <v>26</v>
      </c>
      <c r="I20" s="9"/>
      <c r="J20" s="9"/>
      <c r="K20" s="9"/>
      <c r="L20" s="9"/>
      <c r="M20" s="9"/>
      <c r="N20" s="9"/>
      <c r="O20" s="9"/>
    </row>
    <row r="21" spans="1:15" ht="24.95" customHeight="1" x14ac:dyDescent="0.25">
      <c r="A21" s="9">
        <v>88</v>
      </c>
      <c r="B21" s="9">
        <v>87</v>
      </c>
      <c r="C21" s="11">
        <f t="shared" ref="C21:C24" si="2">ABS(A21-B21)</f>
        <v>1</v>
      </c>
      <c r="D21" s="9"/>
      <c r="E21" s="8"/>
      <c r="F21" s="9"/>
      <c r="G21" s="9" t="s">
        <v>19</v>
      </c>
      <c r="H21" s="14">
        <f>H19/H20</f>
        <v>3.9615384615384617</v>
      </c>
      <c r="I21" s="9"/>
      <c r="J21" s="9"/>
      <c r="K21" s="9"/>
      <c r="L21" s="9"/>
      <c r="M21" s="9"/>
      <c r="N21" s="9"/>
      <c r="O21" s="9"/>
    </row>
    <row r="22" spans="1:15" x14ac:dyDescent="0.25">
      <c r="A22" s="9">
        <v>117</v>
      </c>
      <c r="B22" s="9">
        <v>119</v>
      </c>
      <c r="C22" s="9">
        <f t="shared" si="2"/>
        <v>2</v>
      </c>
      <c r="D22" s="9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9">
        <v>154</v>
      </c>
      <c r="B23" s="9">
        <v>153</v>
      </c>
      <c r="C23" s="11">
        <f t="shared" si="2"/>
        <v>1</v>
      </c>
      <c r="D23" s="9"/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9">
        <v>205</v>
      </c>
      <c r="B24" s="9">
        <v>202</v>
      </c>
      <c r="C24" s="9">
        <f t="shared" si="2"/>
        <v>3</v>
      </c>
      <c r="D24" s="9"/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9">
        <v>230</v>
      </c>
      <c r="B25" s="9"/>
      <c r="C25" s="9"/>
      <c r="D25" s="8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30" customHeight="1" x14ac:dyDescent="0.25">
      <c r="A26" s="10" t="s">
        <v>20</v>
      </c>
      <c r="B26" s="10">
        <v>2</v>
      </c>
      <c r="C26" s="10"/>
      <c r="D26" s="9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25.5" x14ac:dyDescent="0.25">
      <c r="A27" s="12" t="s">
        <v>4</v>
      </c>
      <c r="B27" s="12" t="s">
        <v>8</v>
      </c>
      <c r="C27" s="12" t="s">
        <v>6</v>
      </c>
      <c r="D27" s="12"/>
      <c r="E27" s="13" t="s">
        <v>36</v>
      </c>
      <c r="F27" s="9">
        <f>SUM(C28:C33)</f>
        <v>9</v>
      </c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9">
        <v>52</v>
      </c>
      <c r="B28" s="9">
        <v>54</v>
      </c>
      <c r="C28" s="9">
        <f>ABS(A28-B28)</f>
        <v>2</v>
      </c>
      <c r="D28" s="9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9">
        <v>88</v>
      </c>
      <c r="B29" s="9">
        <v>87</v>
      </c>
      <c r="C29" s="11">
        <f t="shared" ref="C29:C32" si="3">ABS(A29-B29)</f>
        <v>1</v>
      </c>
      <c r="D29" s="9"/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x14ac:dyDescent="0.25">
      <c r="A30" s="9">
        <v>117</v>
      </c>
      <c r="B30" s="9">
        <v>119</v>
      </c>
      <c r="C30" s="9">
        <f t="shared" si="3"/>
        <v>2</v>
      </c>
      <c r="D30" s="9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x14ac:dyDescent="0.25">
      <c r="A31" s="9">
        <v>154</v>
      </c>
      <c r="B31" s="9">
        <v>153</v>
      </c>
      <c r="C31" s="11">
        <f t="shared" si="3"/>
        <v>1</v>
      </c>
      <c r="D31" s="9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x14ac:dyDescent="0.25">
      <c r="A32" s="9">
        <v>205</v>
      </c>
      <c r="B32" s="9">
        <v>202</v>
      </c>
      <c r="C32" s="9">
        <f t="shared" si="3"/>
        <v>3</v>
      </c>
      <c r="D32" s="9"/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x14ac:dyDescent="0.25">
      <c r="A33" s="9">
        <v>230</v>
      </c>
      <c r="B33" s="9"/>
      <c r="C33" s="9"/>
      <c r="D33" s="8"/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25.5" customHeight="1" x14ac:dyDescent="0.25">
      <c r="A34" s="10" t="s">
        <v>20</v>
      </c>
      <c r="B34" s="10">
        <v>2</v>
      </c>
      <c r="C34" s="10"/>
      <c r="D34" s="9"/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25.5" x14ac:dyDescent="0.25">
      <c r="A35" s="12" t="s">
        <v>4</v>
      </c>
      <c r="B35" s="12" t="s">
        <v>11</v>
      </c>
      <c r="C35" s="12" t="s">
        <v>6</v>
      </c>
      <c r="D35" s="12"/>
      <c r="E35" s="13" t="s">
        <v>37</v>
      </c>
      <c r="F35" s="9">
        <f>SUM(C36:C41)</f>
        <v>9</v>
      </c>
      <c r="G35" s="9"/>
      <c r="H35" s="9"/>
      <c r="I35" s="9"/>
      <c r="J35" s="9"/>
      <c r="K35" s="9"/>
      <c r="L35" s="9"/>
      <c r="M35" s="9"/>
      <c r="N35" s="9"/>
      <c r="O35" s="9"/>
    </row>
    <row r="36" spans="1:15" x14ac:dyDescent="0.25">
      <c r="A36" s="9">
        <v>52</v>
      </c>
      <c r="B36" s="9">
        <v>54</v>
      </c>
      <c r="C36" s="9">
        <f>ABS(A36-B36)</f>
        <v>2</v>
      </c>
      <c r="D36" s="9"/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x14ac:dyDescent="0.25">
      <c r="A37" s="9">
        <v>88</v>
      </c>
      <c r="B37" s="9">
        <v>87</v>
      </c>
      <c r="C37" s="11">
        <f t="shared" ref="C37:C40" si="4">ABS(A37-B37)</f>
        <v>1</v>
      </c>
      <c r="D37" s="9"/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x14ac:dyDescent="0.25">
      <c r="A38" s="9">
        <v>117</v>
      </c>
      <c r="B38" s="9">
        <v>119</v>
      </c>
      <c r="C38" s="9">
        <f t="shared" si="4"/>
        <v>2</v>
      </c>
      <c r="D38" s="9"/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x14ac:dyDescent="0.25">
      <c r="A39" s="9">
        <v>154</v>
      </c>
      <c r="B39" s="9">
        <v>153</v>
      </c>
      <c r="C39" s="11">
        <f t="shared" si="4"/>
        <v>1</v>
      </c>
      <c r="D39" s="9"/>
      <c r="E39" s="8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x14ac:dyDescent="0.25">
      <c r="A40" s="9">
        <v>205</v>
      </c>
      <c r="B40" s="9">
        <v>202</v>
      </c>
      <c r="C40" s="9">
        <f t="shared" si="4"/>
        <v>3</v>
      </c>
      <c r="D40" s="9"/>
      <c r="E40" s="8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x14ac:dyDescent="0.25">
      <c r="A41" s="9">
        <v>230</v>
      </c>
      <c r="B41" s="9"/>
      <c r="C41" s="9"/>
      <c r="D41" s="8"/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21.75" customHeight="1" x14ac:dyDescent="0.25">
      <c r="A42" s="10" t="s">
        <v>20</v>
      </c>
      <c r="B42" s="10">
        <v>2</v>
      </c>
      <c r="C42" s="10"/>
      <c r="D42" s="9"/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25.5" x14ac:dyDescent="0.25">
      <c r="A43" s="12" t="s">
        <v>4</v>
      </c>
      <c r="B43" s="12" t="s">
        <v>8</v>
      </c>
      <c r="C43" s="12" t="s">
        <v>6</v>
      </c>
      <c r="D43" s="12"/>
      <c r="E43" s="13" t="s">
        <v>38</v>
      </c>
      <c r="F43" s="9">
        <f>SUM(C44:C49)</f>
        <v>8</v>
      </c>
      <c r="G43" s="9"/>
      <c r="H43" s="9"/>
      <c r="I43" s="9"/>
      <c r="J43" s="9"/>
      <c r="K43" s="9"/>
      <c r="L43" s="9"/>
      <c r="M43" s="9"/>
      <c r="N43" s="9"/>
      <c r="O43" s="9"/>
    </row>
    <row r="44" spans="1:15" x14ac:dyDescent="0.25">
      <c r="A44" s="9">
        <v>52</v>
      </c>
      <c r="B44" s="9">
        <v>54</v>
      </c>
      <c r="C44" s="9">
        <f>ABS(A44-B44)</f>
        <v>2</v>
      </c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x14ac:dyDescent="0.25">
      <c r="A45" s="9">
        <v>88</v>
      </c>
      <c r="B45" s="9">
        <v>88</v>
      </c>
      <c r="C45" s="11">
        <f t="shared" ref="C45:C48" si="5">ABS(A45-B45)</f>
        <v>0</v>
      </c>
      <c r="D45" s="9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x14ac:dyDescent="0.25">
      <c r="A46" s="9">
        <v>117</v>
      </c>
      <c r="B46" s="9">
        <v>119</v>
      </c>
      <c r="C46" s="9">
        <f t="shared" si="5"/>
        <v>2</v>
      </c>
      <c r="D46" s="9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x14ac:dyDescent="0.25">
      <c r="A47" s="9">
        <v>154</v>
      </c>
      <c r="B47" s="9">
        <v>153</v>
      </c>
      <c r="C47" s="11">
        <f t="shared" si="5"/>
        <v>1</v>
      </c>
      <c r="D47" s="9"/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x14ac:dyDescent="0.25">
      <c r="A48" s="9">
        <v>205</v>
      </c>
      <c r="B48" s="9">
        <v>202</v>
      </c>
      <c r="C48" s="9">
        <f t="shared" si="5"/>
        <v>3</v>
      </c>
      <c r="D48" s="9"/>
      <c r="E48" s="8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x14ac:dyDescent="0.25">
      <c r="A49" s="9">
        <v>230</v>
      </c>
      <c r="B49" s="9"/>
      <c r="C49" s="9"/>
      <c r="D49" s="8"/>
      <c r="E49" s="8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29.25" customHeight="1" x14ac:dyDescent="0.25">
      <c r="A50" s="10" t="s">
        <v>20</v>
      </c>
      <c r="B50" s="10">
        <v>2</v>
      </c>
      <c r="C50" s="10"/>
      <c r="D50" s="9"/>
      <c r="E50" s="8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25.5" x14ac:dyDescent="0.25">
      <c r="A51" s="12" t="s">
        <v>4</v>
      </c>
      <c r="B51" s="12" t="s">
        <v>8</v>
      </c>
      <c r="C51" s="12" t="s">
        <v>6</v>
      </c>
      <c r="D51" s="12"/>
      <c r="E51" s="13" t="s">
        <v>39</v>
      </c>
      <c r="F51" s="9">
        <f>SUM(C52:C57)</f>
        <v>9</v>
      </c>
      <c r="G51" s="9"/>
      <c r="H51" s="9"/>
      <c r="I51" s="9"/>
      <c r="J51" s="9"/>
      <c r="K51" s="9"/>
      <c r="L51" s="9"/>
      <c r="M51" s="9"/>
      <c r="N51" s="9"/>
      <c r="O51" s="9"/>
    </row>
    <row r="52" spans="1:15" x14ac:dyDescent="0.25">
      <c r="A52" s="9">
        <v>52</v>
      </c>
      <c r="B52" s="9">
        <v>54</v>
      </c>
      <c r="C52" s="9">
        <f>ABS(A52-B52)</f>
        <v>2</v>
      </c>
      <c r="D52" s="9"/>
      <c r="E52" s="8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x14ac:dyDescent="0.25">
      <c r="A53" s="9">
        <v>88</v>
      </c>
      <c r="B53" s="9">
        <v>87</v>
      </c>
      <c r="C53" s="11">
        <f t="shared" ref="C53:C56" si="6">ABS(A53-B53)</f>
        <v>1</v>
      </c>
      <c r="D53" s="9"/>
      <c r="E53" s="8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x14ac:dyDescent="0.25">
      <c r="A54" s="9">
        <v>117</v>
      </c>
      <c r="B54" s="9">
        <v>119</v>
      </c>
      <c r="C54" s="9">
        <f t="shared" si="6"/>
        <v>2</v>
      </c>
      <c r="D54" s="9"/>
      <c r="E54" s="8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x14ac:dyDescent="0.25">
      <c r="A55" s="9">
        <v>154</v>
      </c>
      <c r="B55" s="9">
        <v>153</v>
      </c>
      <c r="C55" s="11">
        <f t="shared" si="6"/>
        <v>1</v>
      </c>
      <c r="D55" s="9"/>
      <c r="E55" s="8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x14ac:dyDescent="0.25">
      <c r="A56" s="9">
        <v>205</v>
      </c>
      <c r="B56" s="9">
        <v>202</v>
      </c>
      <c r="C56" s="9">
        <f t="shared" si="6"/>
        <v>3</v>
      </c>
      <c r="D56" s="9"/>
      <c r="E56" s="8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x14ac:dyDescent="0.25">
      <c r="A57" s="9">
        <v>230</v>
      </c>
      <c r="B57" s="9"/>
      <c r="C57" s="9"/>
      <c r="D57" s="8"/>
      <c r="E57" s="8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30.75" customHeight="1" x14ac:dyDescent="0.25">
      <c r="A58" s="10" t="s">
        <v>20</v>
      </c>
      <c r="B58" s="10">
        <v>2</v>
      </c>
      <c r="C58" s="10"/>
      <c r="D58" s="9"/>
      <c r="E58" s="8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25.5" x14ac:dyDescent="0.25">
      <c r="A59" s="12" t="s">
        <v>4</v>
      </c>
      <c r="B59" s="12" t="s">
        <v>8</v>
      </c>
      <c r="C59" s="12" t="s">
        <v>6</v>
      </c>
      <c r="D59" s="12"/>
      <c r="E59" s="13" t="s">
        <v>40</v>
      </c>
      <c r="F59" s="9">
        <f>SUM(C60:C65)</f>
        <v>9</v>
      </c>
      <c r="G59" s="9"/>
      <c r="H59" s="9"/>
      <c r="I59" s="9"/>
      <c r="J59" s="9"/>
      <c r="K59" s="9"/>
      <c r="L59" s="9"/>
      <c r="M59" s="9"/>
      <c r="N59" s="9"/>
      <c r="O59" s="9"/>
    </row>
    <row r="60" spans="1:15" x14ac:dyDescent="0.25">
      <c r="A60" s="9">
        <v>52</v>
      </c>
      <c r="B60" s="9">
        <v>54</v>
      </c>
      <c r="C60" s="9">
        <f>ABS(A60-B52)</f>
        <v>2</v>
      </c>
      <c r="D60" s="9"/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x14ac:dyDescent="0.25">
      <c r="A61" s="9">
        <v>88</v>
      </c>
      <c r="B61" s="9">
        <v>88</v>
      </c>
      <c r="C61" s="11">
        <f>ABS(A61-B53)</f>
        <v>1</v>
      </c>
      <c r="D61" s="9"/>
      <c r="E61" s="8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x14ac:dyDescent="0.25">
      <c r="A62" s="9">
        <v>117</v>
      </c>
      <c r="B62" s="9">
        <v>119</v>
      </c>
      <c r="C62" s="9">
        <f>ABS(A62-B54)</f>
        <v>2</v>
      </c>
      <c r="D62" s="9"/>
      <c r="E62" s="8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x14ac:dyDescent="0.25">
      <c r="A63" s="9">
        <v>154</v>
      </c>
      <c r="B63" s="9">
        <v>153</v>
      </c>
      <c r="C63" s="11">
        <f>ABS(A63-B55)</f>
        <v>1</v>
      </c>
      <c r="D63" s="9"/>
      <c r="E63" s="8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x14ac:dyDescent="0.25">
      <c r="A64" s="9">
        <v>205</v>
      </c>
      <c r="B64" s="9">
        <v>202</v>
      </c>
      <c r="C64" s="9">
        <f>ABS(A64-B56)</f>
        <v>3</v>
      </c>
      <c r="D64" s="9"/>
      <c r="E64" s="8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x14ac:dyDescent="0.25">
      <c r="A65" s="9">
        <v>230</v>
      </c>
      <c r="B65" s="9"/>
      <c r="C65" s="9"/>
      <c r="D65" s="9"/>
      <c r="E65" s="8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ht="26.25" customHeight="1" x14ac:dyDescent="0.25">
      <c r="A66" s="10" t="s">
        <v>20</v>
      </c>
      <c r="B66" s="10">
        <v>2</v>
      </c>
      <c r="C66" s="10"/>
      <c r="D66" s="9"/>
      <c r="E66" s="8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ht="25.5" x14ac:dyDescent="0.25">
      <c r="A67" s="12" t="s">
        <v>4</v>
      </c>
      <c r="B67" s="12" t="s">
        <v>8</v>
      </c>
      <c r="C67" s="12" t="s">
        <v>6</v>
      </c>
      <c r="D67" s="12"/>
      <c r="E67" s="13" t="s">
        <v>41</v>
      </c>
      <c r="F67" s="9">
        <f>SUM(C68:C73)</f>
        <v>7</v>
      </c>
      <c r="G67" s="9"/>
      <c r="H67" s="9"/>
      <c r="I67" s="9"/>
      <c r="J67" s="9"/>
      <c r="K67" s="9"/>
      <c r="L67" s="9"/>
      <c r="M67" s="9"/>
      <c r="N67" s="9"/>
      <c r="O67" s="9"/>
    </row>
    <row r="68" spans="1:15" x14ac:dyDescent="0.25">
      <c r="A68" s="9">
        <v>52</v>
      </c>
      <c r="B68" s="9">
        <v>54</v>
      </c>
      <c r="C68" s="9">
        <f>ABS(A68-B68)</f>
        <v>2</v>
      </c>
      <c r="D68" s="9"/>
      <c r="E68" s="8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x14ac:dyDescent="0.25">
      <c r="A69" s="9">
        <v>88</v>
      </c>
      <c r="B69" s="9">
        <v>88</v>
      </c>
      <c r="C69" s="11">
        <f t="shared" ref="C69:C72" si="7">ABS(A69-B69)</f>
        <v>0</v>
      </c>
      <c r="D69" s="9"/>
      <c r="E69" s="8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x14ac:dyDescent="0.25">
      <c r="A70" s="9">
        <v>117</v>
      </c>
      <c r="B70" s="9">
        <v>117</v>
      </c>
      <c r="C70" s="11">
        <f t="shared" si="7"/>
        <v>0</v>
      </c>
      <c r="D70" s="9"/>
      <c r="E70" s="8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 x14ac:dyDescent="0.25">
      <c r="A71" s="9">
        <v>154</v>
      </c>
      <c r="B71" s="9">
        <v>153</v>
      </c>
      <c r="C71" s="11">
        <f t="shared" si="7"/>
        <v>1</v>
      </c>
      <c r="D71" s="9"/>
      <c r="E71" s="8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x14ac:dyDescent="0.25">
      <c r="A72" s="9">
        <v>205</v>
      </c>
      <c r="B72" s="9">
        <v>201</v>
      </c>
      <c r="C72" s="9">
        <f t="shared" si="7"/>
        <v>4</v>
      </c>
      <c r="D72" s="9"/>
      <c r="E72" s="8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x14ac:dyDescent="0.25">
      <c r="A73" s="9">
        <v>230</v>
      </c>
      <c r="B73" s="9"/>
      <c r="C73" s="9"/>
      <c r="D73" s="8"/>
      <c r="E73" s="8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ht="26.25" customHeight="1" x14ac:dyDescent="0.25">
      <c r="A74" s="10" t="s">
        <v>20</v>
      </c>
      <c r="B74" s="10">
        <v>3</v>
      </c>
      <c r="C74" s="10"/>
      <c r="D74" s="9"/>
      <c r="E74" s="8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ht="25.5" x14ac:dyDescent="0.25">
      <c r="A75" s="12" t="s">
        <v>4</v>
      </c>
      <c r="B75" s="12" t="s">
        <v>8</v>
      </c>
      <c r="C75" s="12" t="s">
        <v>6</v>
      </c>
      <c r="D75" s="12"/>
      <c r="E75" s="13" t="s">
        <v>42</v>
      </c>
      <c r="F75" s="9">
        <f>SUM(C76:C81)</f>
        <v>9</v>
      </c>
      <c r="G75" s="9"/>
      <c r="H75" s="9"/>
      <c r="I75" s="9"/>
      <c r="J75" s="9"/>
      <c r="K75" s="9"/>
      <c r="L75" s="9"/>
      <c r="M75" s="9"/>
      <c r="N75" s="9"/>
      <c r="O75" s="9"/>
    </row>
    <row r="76" spans="1:15" x14ac:dyDescent="0.25">
      <c r="A76" s="9">
        <v>52</v>
      </c>
      <c r="B76" s="9">
        <v>54</v>
      </c>
      <c r="C76" s="9">
        <f>ABS(A76-B76)</f>
        <v>2</v>
      </c>
      <c r="D76" s="9"/>
      <c r="E76" s="8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x14ac:dyDescent="0.25">
      <c r="A77" s="9">
        <v>88</v>
      </c>
      <c r="B77" s="9">
        <v>87</v>
      </c>
      <c r="C77" s="11">
        <f t="shared" ref="C77:C80" si="8">ABS(A77-B77)</f>
        <v>1</v>
      </c>
      <c r="D77" s="9"/>
      <c r="E77" s="8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x14ac:dyDescent="0.25">
      <c r="A78" s="9">
        <v>117</v>
      </c>
      <c r="B78" s="9">
        <v>119</v>
      </c>
      <c r="C78" s="9">
        <f t="shared" si="8"/>
        <v>2</v>
      </c>
      <c r="D78" s="9"/>
      <c r="E78" s="8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x14ac:dyDescent="0.25">
      <c r="A79" s="9">
        <v>154</v>
      </c>
      <c r="B79" s="9">
        <v>153</v>
      </c>
      <c r="C79" s="11">
        <f t="shared" si="8"/>
        <v>1</v>
      </c>
      <c r="D79" s="9"/>
      <c r="E79" s="8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x14ac:dyDescent="0.25">
      <c r="A80" s="9">
        <v>205</v>
      </c>
      <c r="B80" s="9">
        <v>202</v>
      </c>
      <c r="C80" s="9">
        <f t="shared" si="8"/>
        <v>3</v>
      </c>
      <c r="D80" s="9"/>
      <c r="E80" s="8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 x14ac:dyDescent="0.25">
      <c r="A81" s="9">
        <v>230</v>
      </c>
      <c r="B81" s="9"/>
      <c r="C81" s="9"/>
      <c r="D81" s="8"/>
      <c r="E81" s="8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ht="27" customHeight="1" x14ac:dyDescent="0.25">
      <c r="A82" s="10" t="s">
        <v>20</v>
      </c>
      <c r="B82" s="10">
        <v>2</v>
      </c>
      <c r="C82" s="10"/>
      <c r="D82" s="9"/>
      <c r="E82" s="8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 ht="25.5" x14ac:dyDescent="0.25">
      <c r="A83" s="12" t="s">
        <v>4</v>
      </c>
      <c r="B83" s="12" t="s">
        <v>8</v>
      </c>
      <c r="C83" s="12" t="s">
        <v>6</v>
      </c>
      <c r="D83" s="12"/>
      <c r="E83" s="13" t="s">
        <v>43</v>
      </c>
      <c r="F83" s="9">
        <f>SUM(C84:C89)</f>
        <v>9</v>
      </c>
      <c r="G83" s="9"/>
      <c r="H83" s="9"/>
      <c r="I83" s="9"/>
      <c r="J83" s="9"/>
      <c r="K83" s="9"/>
      <c r="L83" s="9"/>
      <c r="M83" s="9"/>
      <c r="N83" s="9"/>
      <c r="O83" s="9"/>
    </row>
    <row r="84" spans="1:15" x14ac:dyDescent="0.25">
      <c r="A84" s="9">
        <v>52</v>
      </c>
      <c r="B84" s="9">
        <v>54</v>
      </c>
      <c r="C84" s="9">
        <f>ABS(A84-B84)</f>
        <v>2</v>
      </c>
      <c r="D84" s="9"/>
      <c r="E84" s="8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x14ac:dyDescent="0.25">
      <c r="A85" s="9">
        <v>88</v>
      </c>
      <c r="B85" s="9">
        <v>87</v>
      </c>
      <c r="C85" s="11">
        <f t="shared" ref="C85:C88" si="9">ABS(A85-B85)</f>
        <v>1</v>
      </c>
      <c r="D85" s="9"/>
      <c r="E85" s="8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 x14ac:dyDescent="0.25">
      <c r="A86" s="9">
        <v>117</v>
      </c>
      <c r="B86" s="9">
        <v>119</v>
      </c>
      <c r="C86" s="9">
        <f t="shared" si="9"/>
        <v>2</v>
      </c>
      <c r="D86" s="9"/>
      <c r="E86" s="8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 x14ac:dyDescent="0.25">
      <c r="A87" s="9">
        <v>154</v>
      </c>
      <c r="B87" s="9">
        <v>153</v>
      </c>
      <c r="C87" s="11">
        <f t="shared" si="9"/>
        <v>1</v>
      </c>
      <c r="D87" s="9"/>
      <c r="E87" s="8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x14ac:dyDescent="0.25">
      <c r="A88" s="9">
        <v>205</v>
      </c>
      <c r="B88" s="9">
        <v>202</v>
      </c>
      <c r="C88" s="9">
        <f t="shared" si="9"/>
        <v>3</v>
      </c>
      <c r="D88" s="9"/>
      <c r="E88" s="8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 x14ac:dyDescent="0.25">
      <c r="A89" s="9">
        <v>230</v>
      </c>
      <c r="B89" s="9"/>
      <c r="C89" s="9"/>
      <c r="D89" s="8"/>
      <c r="E89" s="8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 ht="30" customHeight="1" x14ac:dyDescent="0.25">
      <c r="A90" s="10" t="s">
        <v>20</v>
      </c>
      <c r="B90" s="10">
        <v>2</v>
      </c>
      <c r="C90" s="10"/>
      <c r="D90" s="9"/>
      <c r="E90" s="8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 ht="25.5" x14ac:dyDescent="0.25">
      <c r="A91" s="12" t="s">
        <v>4</v>
      </c>
      <c r="B91" s="12" t="s">
        <v>8</v>
      </c>
      <c r="C91" s="12" t="s">
        <v>6</v>
      </c>
      <c r="D91" s="12"/>
      <c r="E91" s="13" t="s">
        <v>44</v>
      </c>
      <c r="F91" s="9">
        <f>SUM(C92:C97)</f>
        <v>9</v>
      </c>
      <c r="G91" s="9"/>
      <c r="H91" s="9"/>
      <c r="I91" s="9"/>
      <c r="J91" s="9"/>
      <c r="K91" s="9"/>
      <c r="L91" s="9"/>
      <c r="M91" s="9"/>
      <c r="N91" s="9"/>
      <c r="O91" s="9"/>
    </row>
    <row r="92" spans="1:15" x14ac:dyDescent="0.25">
      <c r="A92" s="9">
        <v>52</v>
      </c>
      <c r="B92" s="9">
        <v>54</v>
      </c>
      <c r="C92" s="9">
        <f>ABS(A92-B92)</f>
        <v>2</v>
      </c>
      <c r="D92" s="9"/>
      <c r="E92" s="8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 x14ac:dyDescent="0.25">
      <c r="A93" s="9">
        <v>88</v>
      </c>
      <c r="B93" s="9">
        <v>87</v>
      </c>
      <c r="C93" s="11">
        <f t="shared" ref="C93:C96" si="10">ABS(A93-B93)</f>
        <v>1</v>
      </c>
      <c r="D93" s="9"/>
      <c r="E93" s="8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 x14ac:dyDescent="0.25">
      <c r="A94" s="9">
        <v>117</v>
      </c>
      <c r="B94" s="9">
        <v>119</v>
      </c>
      <c r="C94" s="9">
        <f t="shared" si="10"/>
        <v>2</v>
      </c>
      <c r="D94" s="9"/>
      <c r="E94" s="8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 x14ac:dyDescent="0.25">
      <c r="A95" s="9">
        <v>154</v>
      </c>
      <c r="B95" s="9">
        <v>153</v>
      </c>
      <c r="C95" s="11">
        <f t="shared" si="10"/>
        <v>1</v>
      </c>
      <c r="D95" s="9"/>
      <c r="E95" s="8"/>
      <c r="F95" s="8"/>
      <c r="G95" s="9"/>
      <c r="H95" s="9"/>
      <c r="I95" s="9"/>
      <c r="J95" s="9"/>
      <c r="K95" s="9"/>
      <c r="L95" s="9"/>
      <c r="M95" s="9"/>
      <c r="N95" s="9"/>
      <c r="O95" s="9"/>
    </row>
    <row r="96" spans="1:15" x14ac:dyDescent="0.25">
      <c r="A96" s="9">
        <v>205</v>
      </c>
      <c r="B96" s="9">
        <v>202</v>
      </c>
      <c r="C96" s="9">
        <f t="shared" si="10"/>
        <v>3</v>
      </c>
      <c r="D96" s="9"/>
      <c r="E96" s="8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 x14ac:dyDescent="0.25">
      <c r="A97" s="9">
        <v>230</v>
      </c>
      <c r="B97" s="9"/>
      <c r="C97" s="9"/>
      <c r="D97" s="8"/>
      <c r="E97" s="8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 ht="30" customHeight="1" x14ac:dyDescent="0.25">
      <c r="A98" s="10" t="s">
        <v>20</v>
      </c>
      <c r="B98" s="10">
        <v>2</v>
      </c>
      <c r="C98" s="10"/>
      <c r="D98" s="9"/>
      <c r="E98" s="8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 x14ac:dyDescent="0.25">
      <c r="F99" s="4"/>
    </row>
    <row r="100" spans="1:15" x14ac:dyDescent="0.25">
      <c r="F100" s="4"/>
    </row>
    <row r="101" spans="1:15" x14ac:dyDescent="0.25">
      <c r="F101" s="4"/>
    </row>
    <row r="102" spans="1:15" x14ac:dyDescent="0.25">
      <c r="F102" s="4"/>
    </row>
  </sheetData>
  <mergeCells count="1">
    <mergeCell ref="H1:O1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workbookViewId="0">
      <selection activeCell="L10" sqref="L10"/>
    </sheetView>
  </sheetViews>
  <sheetFormatPr defaultColWidth="9.140625" defaultRowHeight="15" x14ac:dyDescent="0.25"/>
  <cols>
    <col min="1" max="1" width="18.28515625" style="4" customWidth="1"/>
    <col min="2" max="2" width="17.85546875" style="4" customWidth="1"/>
    <col min="3" max="3" width="18.28515625" style="4" customWidth="1"/>
    <col min="4" max="4" width="16.28515625" style="4" customWidth="1"/>
    <col min="5" max="5" width="11.42578125" style="1" customWidth="1"/>
    <col min="6" max="6" width="15.42578125" style="4" customWidth="1"/>
    <col min="7" max="7" width="14.5703125" style="4" customWidth="1"/>
    <col min="8" max="8" width="17.7109375" style="4" customWidth="1"/>
    <col min="9" max="9" width="23.5703125" style="4" customWidth="1"/>
    <col min="10" max="10" width="14.7109375" style="4" customWidth="1"/>
    <col min="11" max="11" width="13.42578125" style="4" customWidth="1"/>
    <col min="12" max="12" width="14.7109375" style="4" customWidth="1"/>
    <col min="13" max="13" width="7" style="4" customWidth="1"/>
    <col min="14" max="14" width="7.85546875" style="4" customWidth="1"/>
    <col min="15" max="15" width="7.42578125" style="4" customWidth="1"/>
    <col min="16" max="16384" width="9.140625" style="3"/>
  </cols>
  <sheetData>
    <row r="1" spans="1:15" ht="32.65" customHeight="1" x14ac:dyDescent="0.25">
      <c r="A1" s="7" t="s">
        <v>0</v>
      </c>
      <c r="B1" s="7" t="s">
        <v>1</v>
      </c>
      <c r="C1" s="7" t="s">
        <v>3</v>
      </c>
      <c r="D1" s="7" t="s">
        <v>5</v>
      </c>
      <c r="E1" s="8"/>
      <c r="F1" s="7" t="s">
        <v>32</v>
      </c>
      <c r="G1" s="10"/>
      <c r="H1" s="23" t="s">
        <v>7</v>
      </c>
      <c r="I1" s="23"/>
      <c r="J1" s="23"/>
      <c r="K1" s="23"/>
      <c r="L1" s="23"/>
      <c r="M1" s="23"/>
      <c r="N1" s="23"/>
      <c r="O1" s="23"/>
    </row>
    <row r="2" spans="1:15" ht="39.6" customHeight="1" x14ac:dyDescent="0.25">
      <c r="A2" s="9">
        <v>10</v>
      </c>
      <c r="B2" s="9" t="s">
        <v>2</v>
      </c>
      <c r="C2" s="9" t="s">
        <v>31</v>
      </c>
      <c r="D2" s="9" t="s">
        <v>29</v>
      </c>
      <c r="E2" s="8"/>
      <c r="F2" s="10"/>
      <c r="G2" s="11"/>
      <c r="H2" s="11" t="s">
        <v>10</v>
      </c>
      <c r="I2" s="11" t="s">
        <v>45</v>
      </c>
      <c r="J2" s="11"/>
      <c r="K2" s="11"/>
      <c r="L2" s="11"/>
      <c r="M2" s="10"/>
      <c r="N2" s="10"/>
      <c r="O2" s="10"/>
    </row>
    <row r="3" spans="1:15" ht="35.25" customHeight="1" x14ac:dyDescent="0.25">
      <c r="A3" s="12" t="s">
        <v>4</v>
      </c>
      <c r="B3" s="12" t="s">
        <v>8</v>
      </c>
      <c r="C3" s="12" t="s">
        <v>6</v>
      </c>
      <c r="D3" s="12"/>
      <c r="E3" s="13" t="s">
        <v>33</v>
      </c>
      <c r="F3" s="9">
        <f>SUM(C4:C8)</f>
        <v>16</v>
      </c>
      <c r="G3" s="9" t="s">
        <v>33</v>
      </c>
      <c r="H3" s="14">
        <f>(B10/6)*100</f>
        <v>33.333333333333329</v>
      </c>
      <c r="I3" s="9">
        <f>F3</f>
        <v>16</v>
      </c>
      <c r="J3" s="14"/>
      <c r="K3" s="14"/>
      <c r="L3" s="14"/>
      <c r="M3" s="10"/>
      <c r="N3" s="10"/>
      <c r="O3" s="10"/>
    </row>
    <row r="4" spans="1:15" x14ac:dyDescent="0.25">
      <c r="A4" s="9">
        <v>52</v>
      </c>
      <c r="B4" s="9">
        <v>59</v>
      </c>
      <c r="C4" s="9">
        <f>ABS(A4-B4)</f>
        <v>7</v>
      </c>
      <c r="D4" s="9"/>
      <c r="E4" s="8"/>
      <c r="F4" s="10"/>
      <c r="G4" s="9" t="s">
        <v>34</v>
      </c>
      <c r="H4" s="14">
        <f>(B18/6)*100</f>
        <v>33.333333333333329</v>
      </c>
      <c r="I4" s="9">
        <f>F11</f>
        <v>12</v>
      </c>
      <c r="J4" s="14"/>
      <c r="K4" s="14"/>
      <c r="L4" s="14"/>
      <c r="M4" s="10"/>
      <c r="N4" s="10"/>
      <c r="O4" s="10"/>
    </row>
    <row r="5" spans="1:15" x14ac:dyDescent="0.25">
      <c r="A5" s="9">
        <v>88</v>
      </c>
      <c r="B5" s="9">
        <v>87</v>
      </c>
      <c r="C5" s="11">
        <f t="shared" ref="C5:C8" si="0">ABS(A5-B5)</f>
        <v>1</v>
      </c>
      <c r="D5" s="9"/>
      <c r="E5" s="8"/>
      <c r="F5" s="10"/>
      <c r="G5" s="9" t="s">
        <v>35</v>
      </c>
      <c r="H5" s="14">
        <f>(B26/6)*100</f>
        <v>33.333333333333329</v>
      </c>
      <c r="I5" s="9">
        <f>F19</f>
        <v>17</v>
      </c>
      <c r="J5" s="14"/>
      <c r="K5" s="14"/>
      <c r="L5" s="14"/>
      <c r="M5" s="10"/>
      <c r="N5" s="10"/>
      <c r="O5" s="10"/>
    </row>
    <row r="6" spans="1:15" x14ac:dyDescent="0.25">
      <c r="A6" s="9">
        <v>117</v>
      </c>
      <c r="B6" s="9">
        <v>114</v>
      </c>
      <c r="C6" s="9">
        <f t="shared" si="0"/>
        <v>3</v>
      </c>
      <c r="D6" s="9"/>
      <c r="E6" s="8"/>
      <c r="F6" s="10"/>
      <c r="G6" s="9" t="s">
        <v>36</v>
      </c>
      <c r="H6" s="14">
        <f>(B34/6)*100</f>
        <v>33.333333333333329</v>
      </c>
      <c r="I6" s="9">
        <f>F27</f>
        <v>15</v>
      </c>
      <c r="J6" s="14"/>
      <c r="K6" s="14"/>
      <c r="L6" s="14"/>
      <c r="M6" s="10"/>
      <c r="N6" s="10"/>
      <c r="O6" s="10"/>
    </row>
    <row r="7" spans="1:15" x14ac:dyDescent="0.25">
      <c r="A7" s="9">
        <v>154</v>
      </c>
      <c r="B7" s="9">
        <v>153</v>
      </c>
      <c r="C7" s="11">
        <f t="shared" si="0"/>
        <v>1</v>
      </c>
      <c r="D7" s="9"/>
      <c r="E7" s="8"/>
      <c r="F7" s="10"/>
      <c r="G7" s="9" t="s">
        <v>37</v>
      </c>
      <c r="H7" s="14">
        <f>(B42/6)*100</f>
        <v>33.333333333333329</v>
      </c>
      <c r="I7" s="9">
        <f>F35</f>
        <v>14</v>
      </c>
      <c r="J7" s="14"/>
      <c r="K7" s="14"/>
      <c r="L7" s="14"/>
      <c r="M7" s="10"/>
      <c r="N7" s="10"/>
      <c r="O7" s="10"/>
    </row>
    <row r="8" spans="1:15" x14ac:dyDescent="0.25">
      <c r="A8" s="9">
        <v>205</v>
      </c>
      <c r="B8" s="9">
        <v>209</v>
      </c>
      <c r="C8" s="9">
        <f t="shared" si="0"/>
        <v>4</v>
      </c>
      <c r="D8" s="9"/>
      <c r="E8" s="8"/>
      <c r="F8" s="10"/>
      <c r="G8" s="9" t="s">
        <v>38</v>
      </c>
      <c r="H8" s="14">
        <f>(B50/6)*100</f>
        <v>33.333333333333329</v>
      </c>
      <c r="I8" s="9">
        <f>F43</f>
        <v>12</v>
      </c>
      <c r="J8" s="14"/>
      <c r="K8" s="14"/>
      <c r="L8" s="14"/>
      <c r="M8" s="10"/>
      <c r="N8" s="10"/>
      <c r="O8" s="10"/>
    </row>
    <row r="9" spans="1:15" x14ac:dyDescent="0.25">
      <c r="A9" s="9">
        <v>230</v>
      </c>
      <c r="B9" s="9"/>
      <c r="C9" s="9"/>
      <c r="D9" s="8"/>
      <c r="E9" s="8"/>
      <c r="F9" s="10"/>
      <c r="G9" s="9" t="s">
        <v>39</v>
      </c>
      <c r="H9" s="14">
        <f>(B58/6)*100</f>
        <v>50</v>
      </c>
      <c r="I9" s="9">
        <f>F51</f>
        <v>11</v>
      </c>
      <c r="J9" s="14"/>
      <c r="K9" s="14"/>
      <c r="L9" s="14"/>
      <c r="M9" s="10"/>
      <c r="N9" s="10"/>
      <c r="O9" s="10"/>
    </row>
    <row r="10" spans="1:15" ht="16.5" customHeight="1" x14ac:dyDescent="0.25">
      <c r="A10" s="10" t="s">
        <v>20</v>
      </c>
      <c r="B10" s="10">
        <v>2</v>
      </c>
      <c r="C10" s="10"/>
      <c r="D10" s="9"/>
      <c r="E10" s="8"/>
      <c r="F10" s="10"/>
      <c r="G10" s="9" t="s">
        <v>40</v>
      </c>
      <c r="H10" s="14">
        <f>(B66/6)*100</f>
        <v>33.333333333333329</v>
      </c>
      <c r="I10" s="9">
        <f>F59</f>
        <v>14</v>
      </c>
      <c r="J10" s="14"/>
      <c r="K10" s="14"/>
      <c r="L10" s="14"/>
      <c r="M10" s="10"/>
      <c r="N10" s="10"/>
      <c r="O10" s="10"/>
    </row>
    <row r="11" spans="1:15" ht="25.5" x14ac:dyDescent="0.25">
      <c r="A11" s="12" t="s">
        <v>4</v>
      </c>
      <c r="B11" s="12" t="s">
        <v>8</v>
      </c>
      <c r="C11" s="12" t="s">
        <v>6</v>
      </c>
      <c r="D11" s="12"/>
      <c r="E11" s="13" t="s">
        <v>34</v>
      </c>
      <c r="F11" s="9">
        <f>SUM(C12:C16)</f>
        <v>12</v>
      </c>
      <c r="G11" s="9" t="s">
        <v>41</v>
      </c>
      <c r="H11" s="14">
        <f>(B74/6)*100</f>
        <v>50</v>
      </c>
      <c r="I11" s="9">
        <f>F67</f>
        <v>10</v>
      </c>
      <c r="J11" s="16"/>
      <c r="K11" s="16"/>
      <c r="L11" s="16"/>
      <c r="M11" s="10"/>
      <c r="N11" s="10"/>
      <c r="O11" s="10"/>
    </row>
    <row r="12" spans="1:15" x14ac:dyDescent="0.25">
      <c r="A12" s="9">
        <v>52</v>
      </c>
      <c r="B12" s="9">
        <v>56</v>
      </c>
      <c r="C12" s="9">
        <f>ABS(A12-B12)</f>
        <v>4</v>
      </c>
      <c r="D12" s="9"/>
      <c r="E12" s="8"/>
      <c r="F12" s="10"/>
      <c r="G12" s="9" t="s">
        <v>42</v>
      </c>
      <c r="H12" s="14">
        <f>(B82/6)*100</f>
        <v>33.333333333333329</v>
      </c>
      <c r="I12" s="9">
        <f>F75</f>
        <v>16</v>
      </c>
      <c r="J12" s="14"/>
      <c r="K12" s="14"/>
      <c r="L12" s="14"/>
      <c r="M12" s="10"/>
      <c r="N12" s="10"/>
      <c r="O12" s="10"/>
    </row>
    <row r="13" spans="1:15" x14ac:dyDescent="0.25">
      <c r="A13" s="9">
        <v>88</v>
      </c>
      <c r="B13" s="9">
        <v>87</v>
      </c>
      <c r="C13" s="11">
        <f t="shared" ref="C13:C16" si="1">ABS(A13-B13)</f>
        <v>1</v>
      </c>
      <c r="D13" s="9"/>
      <c r="E13" s="8"/>
      <c r="F13" s="10"/>
      <c r="G13" s="9" t="s">
        <v>43</v>
      </c>
      <c r="H13" s="14">
        <f>(B90/6)*100</f>
        <v>33.333333333333329</v>
      </c>
      <c r="I13" s="9">
        <f>F83</f>
        <v>13</v>
      </c>
      <c r="J13" s="14"/>
      <c r="K13" s="14"/>
      <c r="L13" s="14"/>
      <c r="M13" s="10"/>
      <c r="N13" s="10"/>
      <c r="O13" s="10"/>
    </row>
    <row r="14" spans="1:15" x14ac:dyDescent="0.25">
      <c r="A14" s="9">
        <v>117</v>
      </c>
      <c r="B14" s="9">
        <v>119</v>
      </c>
      <c r="C14" s="9">
        <f t="shared" si="1"/>
        <v>2</v>
      </c>
      <c r="D14" s="9"/>
      <c r="E14" s="8"/>
      <c r="F14" s="10"/>
      <c r="G14" s="9" t="s">
        <v>44</v>
      </c>
      <c r="H14" s="14">
        <f>(B98/6)*100</f>
        <v>33.333333333333329</v>
      </c>
      <c r="I14" s="9">
        <f>F91</f>
        <v>16</v>
      </c>
      <c r="J14" s="14"/>
      <c r="K14" s="14"/>
      <c r="L14" s="14"/>
      <c r="M14" s="10"/>
      <c r="N14" s="10"/>
      <c r="O14" s="10"/>
    </row>
    <row r="15" spans="1:15" x14ac:dyDescent="0.25">
      <c r="A15" s="9">
        <v>154</v>
      </c>
      <c r="B15" s="9">
        <v>153</v>
      </c>
      <c r="C15" s="11">
        <f t="shared" si="1"/>
        <v>1</v>
      </c>
      <c r="D15" s="9"/>
      <c r="E15" s="8"/>
      <c r="F15" s="10"/>
      <c r="G15" s="7" t="s">
        <v>9</v>
      </c>
      <c r="H15" s="17">
        <f>AVERAGE(H3:H14)</f>
        <v>36.1111111111111</v>
      </c>
      <c r="I15" s="17">
        <f>AVERAGE(I3:I14)</f>
        <v>13.833333333333334</v>
      </c>
      <c r="J15" s="17"/>
      <c r="K15" s="17"/>
      <c r="L15" s="17"/>
      <c r="M15" s="10"/>
      <c r="N15" s="10"/>
      <c r="O15" s="10"/>
    </row>
    <row r="16" spans="1:15" ht="16.5" customHeight="1" x14ac:dyDescent="0.25">
      <c r="A16" s="9">
        <v>205</v>
      </c>
      <c r="B16" s="9">
        <v>209</v>
      </c>
      <c r="C16" s="9">
        <f t="shared" si="1"/>
        <v>4</v>
      </c>
      <c r="D16" s="9"/>
      <c r="E16" s="8"/>
      <c r="F16" s="9"/>
      <c r="G16" s="10" t="s">
        <v>14</v>
      </c>
      <c r="H16" s="18">
        <f>MAX(H3:H14)</f>
        <v>50</v>
      </c>
      <c r="I16" s="18">
        <f>MAX(I3:I14)</f>
        <v>17</v>
      </c>
      <c r="J16" s="18"/>
      <c r="K16" s="18"/>
      <c r="L16" s="18"/>
      <c r="M16" s="9"/>
      <c r="N16" s="9"/>
      <c r="O16" s="9"/>
    </row>
    <row r="17" spans="1:15" x14ac:dyDescent="0.25">
      <c r="A17" s="9">
        <v>230</v>
      </c>
      <c r="B17" s="9"/>
      <c r="C17" s="9"/>
      <c r="D17" s="8"/>
      <c r="E17" s="8"/>
      <c r="F17" s="9"/>
      <c r="G17" s="10" t="s">
        <v>15</v>
      </c>
      <c r="H17" s="18">
        <f>MIN(H3:H14)</f>
        <v>33.333333333333329</v>
      </c>
      <c r="I17" s="18">
        <f>MIN(I4:I14)</f>
        <v>10</v>
      </c>
      <c r="J17" s="18"/>
      <c r="K17" s="18"/>
      <c r="L17" s="18"/>
      <c r="M17" s="9"/>
      <c r="N17" s="9"/>
      <c r="O17" s="9"/>
    </row>
    <row r="18" spans="1:15" x14ac:dyDescent="0.25">
      <c r="A18" s="10" t="s">
        <v>20</v>
      </c>
      <c r="B18" s="10">
        <v>2</v>
      </c>
      <c r="C18" s="10"/>
      <c r="D18" s="9"/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38.25" x14ac:dyDescent="0.25">
      <c r="A19" s="12" t="s">
        <v>4</v>
      </c>
      <c r="B19" s="12" t="s">
        <v>8</v>
      </c>
      <c r="C19" s="12" t="s">
        <v>6</v>
      </c>
      <c r="D19" s="12"/>
      <c r="E19" s="13" t="s">
        <v>35</v>
      </c>
      <c r="F19" s="9">
        <f>SUM(C20:C24)</f>
        <v>17</v>
      </c>
      <c r="G19" s="9" t="s">
        <v>17</v>
      </c>
      <c r="H19" s="9">
        <f>SUM(I3:I14)</f>
        <v>166</v>
      </c>
      <c r="I19" s="9"/>
      <c r="J19" s="9"/>
      <c r="K19" s="9"/>
      <c r="L19" s="9"/>
      <c r="M19" s="9"/>
      <c r="N19" s="9"/>
      <c r="O19" s="9"/>
    </row>
    <row r="20" spans="1:15" ht="25.5" x14ac:dyDescent="0.25">
      <c r="A20" s="9">
        <v>52</v>
      </c>
      <c r="B20" s="9">
        <v>59</v>
      </c>
      <c r="C20" s="9">
        <f>ABS(A20-B20)</f>
        <v>7</v>
      </c>
      <c r="D20" s="9"/>
      <c r="E20" s="8"/>
      <c r="F20" s="9"/>
      <c r="G20" s="9" t="s">
        <v>18</v>
      </c>
      <c r="H20" s="9">
        <f>B10+B18+B26+B34+B42+B50+B58+B66+B74+B82+B90+B98</f>
        <v>26</v>
      </c>
      <c r="I20" s="9"/>
      <c r="J20" s="9"/>
      <c r="K20" s="9"/>
      <c r="L20" s="9"/>
      <c r="M20" s="9"/>
      <c r="N20" s="9"/>
      <c r="O20" s="9"/>
    </row>
    <row r="21" spans="1:15" ht="25.5" x14ac:dyDescent="0.25">
      <c r="A21" s="9">
        <v>88</v>
      </c>
      <c r="B21" s="9">
        <v>87</v>
      </c>
      <c r="C21" s="11">
        <f t="shared" ref="C21:C24" si="2">ABS(A21-B21)</f>
        <v>1</v>
      </c>
      <c r="D21" s="9"/>
      <c r="E21" s="8"/>
      <c r="F21" s="9"/>
      <c r="G21" s="9" t="s">
        <v>19</v>
      </c>
      <c r="H21" s="14">
        <f>H19/H20</f>
        <v>6.384615384615385</v>
      </c>
      <c r="I21" s="9"/>
      <c r="J21" s="9"/>
      <c r="K21" s="9"/>
      <c r="L21" s="9"/>
      <c r="M21" s="9"/>
      <c r="N21" s="9"/>
      <c r="O21" s="9"/>
    </row>
    <row r="22" spans="1:15" x14ac:dyDescent="0.25">
      <c r="A22" s="9">
        <v>117</v>
      </c>
      <c r="B22" s="9">
        <v>113</v>
      </c>
      <c r="C22" s="9">
        <f t="shared" si="2"/>
        <v>4</v>
      </c>
      <c r="D22" s="9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9">
        <v>154</v>
      </c>
      <c r="B23" s="9">
        <v>153</v>
      </c>
      <c r="C23" s="11">
        <f t="shared" si="2"/>
        <v>1</v>
      </c>
      <c r="D23" s="9"/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9">
        <v>205</v>
      </c>
      <c r="B24" s="9">
        <v>209</v>
      </c>
      <c r="C24" s="9">
        <f t="shared" si="2"/>
        <v>4</v>
      </c>
      <c r="D24" s="9"/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9">
        <v>230</v>
      </c>
      <c r="B25" s="9"/>
      <c r="C25" s="9"/>
      <c r="D25" s="8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0" t="s">
        <v>20</v>
      </c>
      <c r="B26" s="10">
        <v>2</v>
      </c>
      <c r="C26" s="10"/>
      <c r="D26" s="9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25.5" x14ac:dyDescent="0.25">
      <c r="A27" s="12" t="s">
        <v>4</v>
      </c>
      <c r="B27" s="12" t="s">
        <v>8</v>
      </c>
      <c r="C27" s="12" t="s">
        <v>6</v>
      </c>
      <c r="D27" s="12"/>
      <c r="E27" s="13" t="s">
        <v>36</v>
      </c>
      <c r="F27" s="9">
        <f>SUM(C28:C32)</f>
        <v>15</v>
      </c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9">
        <v>52</v>
      </c>
      <c r="B28" s="9">
        <v>59</v>
      </c>
      <c r="C28" s="9">
        <f>ABS(A28-B28)</f>
        <v>7</v>
      </c>
      <c r="D28" s="9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9">
        <v>88</v>
      </c>
      <c r="B29" s="9">
        <v>87</v>
      </c>
      <c r="C29" s="11">
        <f t="shared" ref="C29:C32" si="3">ABS(A29-B29)</f>
        <v>1</v>
      </c>
      <c r="D29" s="9"/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x14ac:dyDescent="0.25">
      <c r="A30" s="9">
        <v>117</v>
      </c>
      <c r="B30" s="9">
        <v>119</v>
      </c>
      <c r="C30" s="9">
        <f t="shared" si="3"/>
        <v>2</v>
      </c>
      <c r="D30" s="9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x14ac:dyDescent="0.25">
      <c r="A31" s="9">
        <v>154</v>
      </c>
      <c r="B31" s="9">
        <v>153</v>
      </c>
      <c r="C31" s="11">
        <f t="shared" si="3"/>
        <v>1</v>
      </c>
      <c r="D31" s="9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x14ac:dyDescent="0.25">
      <c r="A32" s="9">
        <v>205</v>
      </c>
      <c r="B32" s="9">
        <v>209</v>
      </c>
      <c r="C32" s="9">
        <f t="shared" si="3"/>
        <v>4</v>
      </c>
      <c r="D32" s="9"/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x14ac:dyDescent="0.25">
      <c r="A33" s="9">
        <v>230</v>
      </c>
      <c r="B33" s="9"/>
      <c r="C33" s="9"/>
      <c r="D33" s="8"/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x14ac:dyDescent="0.25">
      <c r="A34" s="10" t="s">
        <v>20</v>
      </c>
      <c r="B34" s="10">
        <v>2</v>
      </c>
      <c r="C34" s="10"/>
      <c r="D34" s="9"/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25.5" x14ac:dyDescent="0.25">
      <c r="A35" s="12" t="s">
        <v>4</v>
      </c>
      <c r="B35" s="12" t="s">
        <v>8</v>
      </c>
      <c r="C35" s="12" t="s">
        <v>6</v>
      </c>
      <c r="D35" s="12"/>
      <c r="E35" s="13" t="s">
        <v>37</v>
      </c>
      <c r="F35" s="9">
        <f>SUM(C36:C40)</f>
        <v>14</v>
      </c>
      <c r="G35" s="9"/>
      <c r="H35" s="9"/>
      <c r="I35" s="9"/>
      <c r="J35" s="9"/>
      <c r="K35" s="9"/>
      <c r="L35" s="9"/>
      <c r="M35" s="9"/>
      <c r="N35" s="9"/>
      <c r="O35" s="9"/>
    </row>
    <row r="36" spans="1:15" x14ac:dyDescent="0.25">
      <c r="A36" s="9">
        <v>52</v>
      </c>
      <c r="B36" s="9">
        <v>59</v>
      </c>
      <c r="C36" s="9">
        <f>ABS(A36-B36)</f>
        <v>7</v>
      </c>
      <c r="D36" s="9"/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x14ac:dyDescent="0.25">
      <c r="A37" s="9">
        <v>88</v>
      </c>
      <c r="B37" s="9">
        <v>87</v>
      </c>
      <c r="C37" s="11">
        <f t="shared" ref="C37:C40" si="4">ABS(A37-B37)</f>
        <v>1</v>
      </c>
      <c r="D37" s="9"/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x14ac:dyDescent="0.25">
      <c r="A38" s="9">
        <v>117</v>
      </c>
      <c r="B38" s="9">
        <v>119</v>
      </c>
      <c r="C38" s="9">
        <f t="shared" si="4"/>
        <v>2</v>
      </c>
      <c r="D38" s="9"/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x14ac:dyDescent="0.25">
      <c r="A39" s="9">
        <v>154</v>
      </c>
      <c r="B39" s="9">
        <v>154</v>
      </c>
      <c r="C39" s="11">
        <f t="shared" si="4"/>
        <v>0</v>
      </c>
      <c r="D39" s="9"/>
      <c r="E39" s="8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x14ac:dyDescent="0.25">
      <c r="A40" s="9">
        <v>205</v>
      </c>
      <c r="B40" s="9">
        <v>209</v>
      </c>
      <c r="C40" s="9">
        <f t="shared" si="4"/>
        <v>4</v>
      </c>
      <c r="D40" s="9"/>
      <c r="E40" s="8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x14ac:dyDescent="0.25">
      <c r="A41" s="9">
        <v>230</v>
      </c>
      <c r="B41" s="9"/>
      <c r="C41" s="9"/>
      <c r="D41" s="8"/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5">
      <c r="A42" s="10" t="s">
        <v>20</v>
      </c>
      <c r="B42" s="10">
        <v>2</v>
      </c>
      <c r="C42" s="10"/>
      <c r="D42" s="9"/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25.5" x14ac:dyDescent="0.25">
      <c r="A43" s="12" t="s">
        <v>4</v>
      </c>
      <c r="B43" s="12" t="s">
        <v>8</v>
      </c>
      <c r="C43" s="12" t="s">
        <v>6</v>
      </c>
      <c r="D43" s="12"/>
      <c r="E43" s="13" t="s">
        <v>38</v>
      </c>
      <c r="F43" s="9">
        <f>SUM(C44:C48)</f>
        <v>12</v>
      </c>
      <c r="G43" s="9"/>
      <c r="H43" s="9"/>
      <c r="I43" s="9"/>
      <c r="J43" s="9"/>
      <c r="K43" s="9"/>
      <c r="L43" s="9"/>
      <c r="M43" s="9"/>
      <c r="N43" s="9"/>
      <c r="O43" s="9"/>
    </row>
    <row r="44" spans="1:15" x14ac:dyDescent="0.25">
      <c r="A44" s="9">
        <v>52</v>
      </c>
      <c r="B44" s="9">
        <v>59</v>
      </c>
      <c r="C44" s="9">
        <f t="shared" ref="C44:C48" si="5">ABS(A44-B44)</f>
        <v>7</v>
      </c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x14ac:dyDescent="0.25">
      <c r="A45" s="9">
        <v>88</v>
      </c>
      <c r="B45" s="9">
        <v>88</v>
      </c>
      <c r="C45" s="11">
        <f t="shared" si="5"/>
        <v>0</v>
      </c>
      <c r="D45" s="9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x14ac:dyDescent="0.25">
      <c r="A46" s="9">
        <v>117</v>
      </c>
      <c r="B46" s="9">
        <v>119</v>
      </c>
      <c r="C46" s="9">
        <f t="shared" si="5"/>
        <v>2</v>
      </c>
      <c r="D46" s="9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x14ac:dyDescent="0.25">
      <c r="A47" s="9">
        <v>154</v>
      </c>
      <c r="B47" s="9">
        <v>153</v>
      </c>
      <c r="C47" s="11">
        <f t="shared" si="5"/>
        <v>1</v>
      </c>
      <c r="D47" s="9"/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x14ac:dyDescent="0.25">
      <c r="A48" s="9">
        <v>205</v>
      </c>
      <c r="B48" s="9">
        <v>207</v>
      </c>
      <c r="C48" s="9">
        <f t="shared" si="5"/>
        <v>2</v>
      </c>
      <c r="D48" s="9"/>
      <c r="E48" s="8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x14ac:dyDescent="0.25">
      <c r="A49" s="9">
        <v>230</v>
      </c>
      <c r="B49" s="9"/>
      <c r="C49" s="9"/>
      <c r="D49" s="8"/>
      <c r="E49" s="8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x14ac:dyDescent="0.25">
      <c r="A50" s="10" t="s">
        <v>20</v>
      </c>
      <c r="B50" s="10">
        <v>2</v>
      </c>
      <c r="C50" s="10"/>
      <c r="D50" s="9"/>
      <c r="E50" s="8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25.5" x14ac:dyDescent="0.25">
      <c r="A51" s="12" t="s">
        <v>4</v>
      </c>
      <c r="B51" s="12" t="s">
        <v>8</v>
      </c>
      <c r="C51" s="12" t="s">
        <v>6</v>
      </c>
      <c r="D51" s="12"/>
      <c r="E51" s="13" t="s">
        <v>39</v>
      </c>
      <c r="F51" s="9">
        <f>SUM(C52:C56)</f>
        <v>11</v>
      </c>
      <c r="G51" s="9"/>
      <c r="H51" s="9"/>
      <c r="I51" s="9"/>
      <c r="J51" s="9"/>
      <c r="K51" s="9"/>
      <c r="L51" s="9"/>
      <c r="M51" s="9"/>
      <c r="N51" s="9"/>
      <c r="O51" s="9"/>
    </row>
    <row r="52" spans="1:15" x14ac:dyDescent="0.25">
      <c r="A52" s="9">
        <v>52</v>
      </c>
      <c r="B52" s="9">
        <v>59</v>
      </c>
      <c r="C52" s="9">
        <f t="shared" ref="C52:C56" si="6">ABS(A52-B52)</f>
        <v>7</v>
      </c>
      <c r="D52" s="9"/>
      <c r="E52" s="8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x14ac:dyDescent="0.25">
      <c r="A53" s="9">
        <v>88</v>
      </c>
      <c r="B53" s="9">
        <v>87</v>
      </c>
      <c r="C53" s="11">
        <f t="shared" si="6"/>
        <v>1</v>
      </c>
      <c r="D53" s="9"/>
      <c r="E53" s="8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x14ac:dyDescent="0.25">
      <c r="A54" s="9">
        <v>117</v>
      </c>
      <c r="B54" s="9">
        <v>119</v>
      </c>
      <c r="C54" s="9">
        <f t="shared" si="6"/>
        <v>2</v>
      </c>
      <c r="D54" s="9"/>
      <c r="E54" s="8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x14ac:dyDescent="0.25">
      <c r="A55" s="9">
        <v>154</v>
      </c>
      <c r="B55" s="9">
        <v>153</v>
      </c>
      <c r="C55" s="11">
        <f t="shared" si="6"/>
        <v>1</v>
      </c>
      <c r="D55" s="9"/>
      <c r="E55" s="8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x14ac:dyDescent="0.25">
      <c r="A56" s="9">
        <v>205</v>
      </c>
      <c r="B56" s="9">
        <v>205</v>
      </c>
      <c r="C56" s="11">
        <f t="shared" si="6"/>
        <v>0</v>
      </c>
      <c r="D56" s="9"/>
      <c r="E56" s="8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x14ac:dyDescent="0.25">
      <c r="A57" s="9">
        <v>230</v>
      </c>
      <c r="B57" s="9"/>
      <c r="C57" s="9"/>
      <c r="D57" s="8"/>
      <c r="E57" s="8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x14ac:dyDescent="0.25">
      <c r="A58" s="10" t="s">
        <v>20</v>
      </c>
      <c r="B58" s="10">
        <v>3</v>
      </c>
      <c r="C58" s="10"/>
      <c r="D58" s="9"/>
      <c r="E58" s="8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25.5" x14ac:dyDescent="0.25">
      <c r="A59" s="12" t="s">
        <v>4</v>
      </c>
      <c r="B59" s="12" t="s">
        <v>8</v>
      </c>
      <c r="C59" s="12" t="s">
        <v>6</v>
      </c>
      <c r="D59" s="12"/>
      <c r="E59" s="13" t="s">
        <v>40</v>
      </c>
      <c r="F59" s="9">
        <f>SUM(C60:C64)</f>
        <v>14</v>
      </c>
      <c r="G59" s="9"/>
      <c r="H59" s="9"/>
      <c r="I59" s="9"/>
      <c r="J59" s="9"/>
      <c r="K59" s="9"/>
      <c r="L59" s="9"/>
      <c r="M59" s="9"/>
      <c r="N59" s="9"/>
      <c r="O59" s="9"/>
    </row>
    <row r="60" spans="1:15" x14ac:dyDescent="0.25">
      <c r="A60" s="9">
        <v>52</v>
      </c>
      <c r="B60" s="9">
        <v>59</v>
      </c>
      <c r="C60" s="9">
        <f t="shared" ref="C60:C64" si="7">ABS(A60-B60)</f>
        <v>7</v>
      </c>
      <c r="D60" s="9"/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x14ac:dyDescent="0.25">
      <c r="A61" s="9">
        <v>88</v>
      </c>
      <c r="B61" s="9">
        <v>88</v>
      </c>
      <c r="C61" s="11">
        <f t="shared" si="7"/>
        <v>0</v>
      </c>
      <c r="D61" s="9"/>
      <c r="E61" s="8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x14ac:dyDescent="0.25">
      <c r="A62" s="9">
        <v>117</v>
      </c>
      <c r="B62" s="9">
        <v>119</v>
      </c>
      <c r="C62" s="9">
        <f t="shared" si="7"/>
        <v>2</v>
      </c>
      <c r="D62" s="9"/>
      <c r="E62" s="8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x14ac:dyDescent="0.25">
      <c r="A63" s="9">
        <v>154</v>
      </c>
      <c r="B63" s="9">
        <v>153</v>
      </c>
      <c r="C63" s="11">
        <f t="shared" si="7"/>
        <v>1</v>
      </c>
      <c r="D63" s="9"/>
      <c r="E63" s="8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x14ac:dyDescent="0.25">
      <c r="A64" s="9">
        <v>205</v>
      </c>
      <c r="B64" s="9">
        <v>209</v>
      </c>
      <c r="C64" s="9">
        <f t="shared" si="7"/>
        <v>4</v>
      </c>
      <c r="D64" s="9"/>
      <c r="E64" s="8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x14ac:dyDescent="0.25">
      <c r="A65" s="9">
        <v>230</v>
      </c>
      <c r="B65" s="9"/>
      <c r="C65" s="9"/>
      <c r="D65" s="8"/>
      <c r="E65" s="8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x14ac:dyDescent="0.25">
      <c r="A66" s="10" t="s">
        <v>20</v>
      </c>
      <c r="B66" s="10">
        <v>2</v>
      </c>
      <c r="C66" s="10"/>
      <c r="D66" s="9"/>
      <c r="E66" s="8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ht="25.5" x14ac:dyDescent="0.25">
      <c r="A67" s="12" t="s">
        <v>4</v>
      </c>
      <c r="B67" s="12" t="s">
        <v>8</v>
      </c>
      <c r="C67" s="12" t="s">
        <v>6</v>
      </c>
      <c r="D67" s="12"/>
      <c r="E67" s="13" t="s">
        <v>41</v>
      </c>
      <c r="F67" s="9">
        <f>SUM(C68:C72)</f>
        <v>10</v>
      </c>
      <c r="G67" s="9"/>
      <c r="H67" s="9"/>
      <c r="I67" s="9"/>
      <c r="J67" s="9"/>
      <c r="K67" s="9"/>
      <c r="L67" s="9"/>
      <c r="M67" s="9"/>
      <c r="N67" s="9"/>
      <c r="O67" s="9"/>
    </row>
    <row r="68" spans="1:15" x14ac:dyDescent="0.25">
      <c r="A68" s="9">
        <v>52</v>
      </c>
      <c r="B68" s="9">
        <v>57</v>
      </c>
      <c r="C68" s="9">
        <f t="shared" ref="C68:C72" si="8">ABS(A68-B68)</f>
        <v>5</v>
      </c>
      <c r="D68" s="9"/>
      <c r="E68" s="8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x14ac:dyDescent="0.25">
      <c r="A69" s="9">
        <v>88</v>
      </c>
      <c r="B69" s="9">
        <v>88</v>
      </c>
      <c r="C69" s="11">
        <f t="shared" si="8"/>
        <v>0</v>
      </c>
      <c r="D69" s="9"/>
      <c r="E69" s="8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x14ac:dyDescent="0.25">
      <c r="A70" s="9">
        <v>117</v>
      </c>
      <c r="B70" s="9">
        <v>117</v>
      </c>
      <c r="C70" s="11">
        <f t="shared" si="8"/>
        <v>0</v>
      </c>
      <c r="D70" s="9"/>
      <c r="E70" s="8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 x14ac:dyDescent="0.25">
      <c r="A71" s="9">
        <v>154</v>
      </c>
      <c r="B71" s="9">
        <v>153</v>
      </c>
      <c r="C71" s="11">
        <f t="shared" si="8"/>
        <v>1</v>
      </c>
      <c r="D71" s="9"/>
      <c r="E71" s="8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x14ac:dyDescent="0.25">
      <c r="A72" s="9">
        <v>205</v>
      </c>
      <c r="B72" s="9">
        <v>209</v>
      </c>
      <c r="C72" s="9">
        <f t="shared" si="8"/>
        <v>4</v>
      </c>
      <c r="D72" s="9"/>
      <c r="E72" s="8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x14ac:dyDescent="0.25">
      <c r="A73" s="9">
        <v>230</v>
      </c>
      <c r="B73" s="9"/>
      <c r="C73" s="9"/>
      <c r="D73" s="8"/>
      <c r="E73" s="8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x14ac:dyDescent="0.25">
      <c r="A74" s="10" t="s">
        <v>20</v>
      </c>
      <c r="B74" s="10">
        <v>3</v>
      </c>
      <c r="C74" s="10"/>
      <c r="D74" s="9"/>
      <c r="E74" s="8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ht="25.5" x14ac:dyDescent="0.25">
      <c r="A75" s="12" t="s">
        <v>4</v>
      </c>
      <c r="B75" s="12" t="s">
        <v>8</v>
      </c>
      <c r="C75" s="12" t="s">
        <v>6</v>
      </c>
      <c r="D75" s="12"/>
      <c r="E75" s="13" t="s">
        <v>42</v>
      </c>
      <c r="F75" s="9">
        <f>SUM(C76:C80)</f>
        <v>16</v>
      </c>
      <c r="G75" s="9"/>
      <c r="H75" s="9"/>
      <c r="I75" s="9"/>
      <c r="J75" s="9"/>
      <c r="K75" s="9"/>
      <c r="L75" s="9"/>
      <c r="M75" s="9"/>
      <c r="N75" s="9"/>
      <c r="O75" s="9"/>
    </row>
    <row r="76" spans="1:15" x14ac:dyDescent="0.25">
      <c r="A76" s="9">
        <v>52</v>
      </c>
      <c r="B76" s="9">
        <v>59</v>
      </c>
      <c r="C76" s="9">
        <f t="shared" ref="C76:C80" si="9">ABS(A76-B76)</f>
        <v>7</v>
      </c>
      <c r="D76" s="9"/>
      <c r="E76" s="8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x14ac:dyDescent="0.25">
      <c r="A77" s="9">
        <v>88</v>
      </c>
      <c r="B77" s="9">
        <v>87</v>
      </c>
      <c r="C77" s="11">
        <f t="shared" si="9"/>
        <v>1</v>
      </c>
      <c r="D77" s="9"/>
      <c r="E77" s="8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x14ac:dyDescent="0.25">
      <c r="A78" s="9">
        <v>117</v>
      </c>
      <c r="B78" s="9">
        <v>113</v>
      </c>
      <c r="C78" s="9">
        <f t="shared" si="9"/>
        <v>4</v>
      </c>
      <c r="D78" s="9"/>
      <c r="E78" s="8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x14ac:dyDescent="0.25">
      <c r="A79" s="9">
        <v>154</v>
      </c>
      <c r="B79" s="9">
        <v>154</v>
      </c>
      <c r="C79" s="11">
        <f t="shared" si="9"/>
        <v>0</v>
      </c>
      <c r="D79" s="9"/>
      <c r="E79" s="8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x14ac:dyDescent="0.25">
      <c r="A80" s="9">
        <v>205</v>
      </c>
      <c r="B80" s="9">
        <v>209</v>
      </c>
      <c r="C80" s="9">
        <f t="shared" si="9"/>
        <v>4</v>
      </c>
      <c r="D80" s="9"/>
      <c r="E80" s="8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 x14ac:dyDescent="0.25">
      <c r="A81" s="9">
        <v>230</v>
      </c>
      <c r="B81" s="9"/>
      <c r="C81" s="9"/>
      <c r="D81" s="8"/>
      <c r="E81" s="8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x14ac:dyDescent="0.25">
      <c r="A82" s="10" t="s">
        <v>20</v>
      </c>
      <c r="B82" s="10">
        <v>2</v>
      </c>
      <c r="C82" s="10"/>
      <c r="D82" s="9"/>
      <c r="E82" s="8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 ht="25.5" x14ac:dyDescent="0.25">
      <c r="A83" s="12" t="s">
        <v>4</v>
      </c>
      <c r="B83" s="12" t="s">
        <v>8</v>
      </c>
      <c r="C83" s="12" t="s">
        <v>6</v>
      </c>
      <c r="D83" s="12"/>
      <c r="E83" s="13" t="s">
        <v>43</v>
      </c>
      <c r="F83" s="9">
        <f>SUM(C84:C88)</f>
        <v>13</v>
      </c>
      <c r="G83" s="9"/>
      <c r="H83" s="9"/>
      <c r="I83" s="9"/>
      <c r="J83" s="9"/>
      <c r="K83" s="9"/>
      <c r="L83" s="9"/>
      <c r="M83" s="9"/>
      <c r="N83" s="9"/>
      <c r="O83" s="9"/>
    </row>
    <row r="84" spans="1:15" x14ac:dyDescent="0.25">
      <c r="A84" s="9">
        <v>52</v>
      </c>
      <c r="B84" s="9">
        <v>59</v>
      </c>
      <c r="C84" s="9">
        <f t="shared" ref="C84:C88" si="10">ABS(A84-B84)</f>
        <v>7</v>
      </c>
      <c r="D84" s="9"/>
      <c r="E84" s="8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x14ac:dyDescent="0.25">
      <c r="A85" s="9">
        <v>88</v>
      </c>
      <c r="B85" s="9">
        <v>87</v>
      </c>
      <c r="C85" s="11">
        <f t="shared" si="10"/>
        <v>1</v>
      </c>
      <c r="D85" s="9"/>
      <c r="E85" s="8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 x14ac:dyDescent="0.25">
      <c r="A86" s="9">
        <v>117</v>
      </c>
      <c r="B86" s="9">
        <v>119</v>
      </c>
      <c r="C86" s="9">
        <f t="shared" si="10"/>
        <v>2</v>
      </c>
      <c r="D86" s="9"/>
      <c r="E86" s="8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 x14ac:dyDescent="0.25">
      <c r="A87" s="9">
        <v>154</v>
      </c>
      <c r="B87" s="9">
        <v>153</v>
      </c>
      <c r="C87" s="11">
        <f t="shared" si="10"/>
        <v>1</v>
      </c>
      <c r="D87" s="9"/>
      <c r="E87" s="8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x14ac:dyDescent="0.25">
      <c r="A88" s="9">
        <v>205</v>
      </c>
      <c r="B88" s="9">
        <v>207</v>
      </c>
      <c r="C88" s="9">
        <f t="shared" si="10"/>
        <v>2</v>
      </c>
      <c r="D88" s="9"/>
      <c r="E88" s="8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 x14ac:dyDescent="0.25">
      <c r="A89" s="9">
        <v>230</v>
      </c>
      <c r="B89" s="9"/>
      <c r="C89" s="9"/>
      <c r="D89" s="8"/>
      <c r="E89" s="8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 x14ac:dyDescent="0.25">
      <c r="A90" s="10" t="s">
        <v>20</v>
      </c>
      <c r="B90" s="10">
        <v>2</v>
      </c>
      <c r="C90" s="10"/>
      <c r="D90" s="9"/>
      <c r="E90" s="8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 ht="25.5" x14ac:dyDescent="0.25">
      <c r="A91" s="12" t="s">
        <v>4</v>
      </c>
      <c r="B91" s="12" t="s">
        <v>8</v>
      </c>
      <c r="C91" s="12" t="s">
        <v>6</v>
      </c>
      <c r="D91" s="12"/>
      <c r="E91" s="13" t="s">
        <v>44</v>
      </c>
      <c r="F91" s="9">
        <f>SUM(C92:C96)</f>
        <v>16</v>
      </c>
      <c r="G91" s="9"/>
      <c r="H91" s="9"/>
      <c r="I91" s="9"/>
      <c r="J91" s="9"/>
      <c r="K91" s="9"/>
      <c r="L91" s="9"/>
      <c r="M91" s="9"/>
      <c r="N91" s="9"/>
      <c r="O91" s="9"/>
    </row>
    <row r="92" spans="1:15" x14ac:dyDescent="0.25">
      <c r="A92" s="9">
        <v>52</v>
      </c>
      <c r="B92" s="9">
        <v>59</v>
      </c>
      <c r="C92" s="9">
        <f t="shared" ref="C92:C96" si="11">ABS(A92-B92)</f>
        <v>7</v>
      </c>
      <c r="D92" s="9"/>
      <c r="E92" s="8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 x14ac:dyDescent="0.25">
      <c r="A93" s="9">
        <v>88</v>
      </c>
      <c r="B93" s="9">
        <v>87</v>
      </c>
      <c r="C93" s="11">
        <f t="shared" si="11"/>
        <v>1</v>
      </c>
      <c r="D93" s="9"/>
      <c r="E93" s="8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 x14ac:dyDescent="0.25">
      <c r="A94" s="9">
        <v>117</v>
      </c>
      <c r="B94" s="9">
        <v>114</v>
      </c>
      <c r="C94" s="9">
        <f t="shared" si="11"/>
        <v>3</v>
      </c>
      <c r="D94" s="9"/>
      <c r="E94" s="8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 x14ac:dyDescent="0.25">
      <c r="A95" s="9">
        <v>154</v>
      </c>
      <c r="B95" s="9">
        <v>153</v>
      </c>
      <c r="C95" s="11">
        <f t="shared" si="11"/>
        <v>1</v>
      </c>
      <c r="D95" s="9"/>
      <c r="E95" s="8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 x14ac:dyDescent="0.25">
      <c r="A96" s="9">
        <v>205</v>
      </c>
      <c r="B96" s="9">
        <v>209</v>
      </c>
      <c r="C96" s="9">
        <f t="shared" si="11"/>
        <v>4</v>
      </c>
      <c r="D96" s="9"/>
      <c r="E96" s="8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 x14ac:dyDescent="0.25">
      <c r="A97" s="9">
        <v>230</v>
      </c>
      <c r="B97" s="9"/>
      <c r="C97" s="9"/>
      <c r="D97" s="8"/>
      <c r="E97" s="8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 x14ac:dyDescent="0.25">
      <c r="A98" s="10" t="s">
        <v>20</v>
      </c>
      <c r="B98" s="10">
        <v>2</v>
      </c>
      <c r="C98" s="10"/>
      <c r="D98" s="9"/>
      <c r="E98" s="8"/>
      <c r="F98" s="9"/>
      <c r="G98" s="9"/>
      <c r="H98" s="9"/>
      <c r="I98" s="9"/>
      <c r="J98" s="9"/>
      <c r="K98" s="9"/>
      <c r="L98" s="9"/>
      <c r="M98" s="9"/>
      <c r="N98" s="9"/>
      <c r="O98" s="9"/>
    </row>
  </sheetData>
  <mergeCells count="1">
    <mergeCell ref="H1:O1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ED9-7CC3-4A3A-803B-94AB3EDBAF53}">
  <dimension ref="A1:O102"/>
  <sheetViews>
    <sheetView tabSelected="1" workbookViewId="0">
      <selection activeCell="H22" sqref="H22"/>
    </sheetView>
  </sheetViews>
  <sheetFormatPr defaultColWidth="9.140625" defaultRowHeight="15" x14ac:dyDescent="0.25"/>
  <cols>
    <col min="1" max="1" width="22.5703125" style="3" customWidth="1"/>
    <col min="2" max="2" width="22.42578125" style="3" customWidth="1"/>
    <col min="3" max="3" width="22.7109375" style="3" customWidth="1"/>
    <col min="4" max="4" width="24.140625" style="3" customWidth="1"/>
    <col min="5" max="5" width="10.42578125" style="3" customWidth="1"/>
    <col min="6" max="6" width="17.7109375" style="3" customWidth="1"/>
    <col min="7" max="7" width="23.85546875" style="3" customWidth="1"/>
    <col min="8" max="8" width="19.5703125" style="3" customWidth="1"/>
    <col min="9" max="9" width="22.140625" style="3" customWidth="1"/>
    <col min="10" max="11" width="14.85546875" style="3" customWidth="1"/>
    <col min="12" max="12" width="13.85546875" style="3" customWidth="1"/>
    <col min="13" max="16384" width="9.140625" style="3"/>
  </cols>
  <sheetData>
    <row r="1" spans="1:15" ht="30" customHeight="1" x14ac:dyDescent="0.25">
      <c r="A1" s="7" t="s">
        <v>0</v>
      </c>
      <c r="B1" s="7" t="s">
        <v>1</v>
      </c>
      <c r="C1" s="7" t="s">
        <v>3</v>
      </c>
      <c r="D1" s="7" t="s">
        <v>5</v>
      </c>
      <c r="E1" s="8" t="s">
        <v>21</v>
      </c>
      <c r="F1" s="7" t="s">
        <v>16</v>
      </c>
      <c r="G1" s="10"/>
      <c r="H1" s="23" t="s">
        <v>7</v>
      </c>
      <c r="I1" s="23"/>
      <c r="J1" s="23"/>
      <c r="K1" s="23"/>
      <c r="L1" s="23"/>
      <c r="M1" s="23"/>
      <c r="N1" s="23"/>
      <c r="O1" s="23"/>
    </row>
    <row r="2" spans="1:15" ht="48.95" customHeight="1" x14ac:dyDescent="0.25">
      <c r="A2" s="9" t="s">
        <v>13</v>
      </c>
      <c r="B2" s="9" t="s">
        <v>12</v>
      </c>
      <c r="C2" s="9" t="s">
        <v>46</v>
      </c>
      <c r="D2" s="9" t="s">
        <v>29</v>
      </c>
      <c r="E2" s="9"/>
      <c r="F2" s="10"/>
      <c r="G2" s="9"/>
      <c r="H2" s="11" t="s">
        <v>10</v>
      </c>
      <c r="I2" s="11" t="s">
        <v>45</v>
      </c>
      <c r="J2" s="11"/>
      <c r="K2" s="11"/>
      <c r="L2" s="11"/>
      <c r="M2" s="10"/>
      <c r="N2" s="10"/>
      <c r="O2" s="10"/>
    </row>
    <row r="3" spans="1:15" ht="24" customHeight="1" x14ac:dyDescent="0.25">
      <c r="A3" s="12" t="s">
        <v>4</v>
      </c>
      <c r="B3" s="12" t="s">
        <v>8</v>
      </c>
      <c r="C3" s="12" t="s">
        <v>6</v>
      </c>
      <c r="D3" s="12"/>
      <c r="E3" s="13" t="s">
        <v>33</v>
      </c>
      <c r="F3" s="9">
        <f>SUM(C4:C9)</f>
        <v>9</v>
      </c>
      <c r="G3" s="9" t="s">
        <v>33</v>
      </c>
      <c r="H3" s="14">
        <f>(B10/6)*100</f>
        <v>50</v>
      </c>
      <c r="I3" s="9">
        <f>F3</f>
        <v>9</v>
      </c>
      <c r="J3" s="14"/>
      <c r="K3" s="14"/>
      <c r="L3" s="14"/>
      <c r="M3" s="10"/>
      <c r="N3" s="10"/>
      <c r="O3" s="10"/>
    </row>
    <row r="4" spans="1:15" x14ac:dyDescent="0.25">
      <c r="A4" s="9">
        <v>52</v>
      </c>
      <c r="B4" s="9">
        <v>54</v>
      </c>
      <c r="C4" s="9">
        <f>ABS(A4-B4)</f>
        <v>2</v>
      </c>
      <c r="D4" s="14"/>
      <c r="E4" s="8"/>
      <c r="F4" s="10"/>
      <c r="G4" s="9" t="s">
        <v>34</v>
      </c>
      <c r="H4" s="14">
        <f>(B18/6)*100</f>
        <v>66.666666666666657</v>
      </c>
      <c r="I4" s="9">
        <f>F11</f>
        <v>8</v>
      </c>
      <c r="J4" s="14"/>
      <c r="K4" s="14"/>
      <c r="L4" s="14"/>
      <c r="M4" s="10"/>
      <c r="N4" s="10"/>
      <c r="O4" s="10"/>
    </row>
    <row r="5" spans="1:15" x14ac:dyDescent="0.25">
      <c r="A5" s="9">
        <v>88</v>
      </c>
      <c r="B5" s="9">
        <v>87</v>
      </c>
      <c r="C5" s="11">
        <f t="shared" ref="C5:C9" si="0">ABS(A5-B5)</f>
        <v>1</v>
      </c>
      <c r="D5" s="14"/>
      <c r="E5" s="8"/>
      <c r="F5" s="10"/>
      <c r="G5" s="9" t="s">
        <v>35</v>
      </c>
      <c r="H5" s="14">
        <f>(B26/6)*100</f>
        <v>66.666666666666657</v>
      </c>
      <c r="I5" s="9">
        <f>F19</f>
        <v>11</v>
      </c>
      <c r="J5" s="14"/>
      <c r="K5" s="14"/>
      <c r="L5" s="14"/>
      <c r="M5" s="10"/>
      <c r="N5" s="10"/>
      <c r="O5" s="10"/>
    </row>
    <row r="6" spans="1:15" x14ac:dyDescent="0.25">
      <c r="A6" s="9">
        <v>117</v>
      </c>
      <c r="B6" s="9">
        <v>114</v>
      </c>
      <c r="C6" s="9">
        <f t="shared" si="0"/>
        <v>3</v>
      </c>
      <c r="D6" s="14"/>
      <c r="E6" s="8"/>
      <c r="F6" s="10"/>
      <c r="G6" s="9" t="s">
        <v>36</v>
      </c>
      <c r="H6" s="14">
        <f>(B34/6)*100</f>
        <v>50</v>
      </c>
      <c r="I6" s="9">
        <f>F27</f>
        <v>9</v>
      </c>
      <c r="J6" s="14"/>
      <c r="K6" s="14"/>
      <c r="L6" s="14"/>
      <c r="M6" s="10"/>
      <c r="N6" s="10"/>
      <c r="O6" s="10"/>
    </row>
    <row r="7" spans="1:15" x14ac:dyDescent="0.25">
      <c r="A7" s="9">
        <v>154</v>
      </c>
      <c r="B7" s="9">
        <v>153</v>
      </c>
      <c r="C7" s="11">
        <f t="shared" si="0"/>
        <v>1</v>
      </c>
      <c r="D7" s="14"/>
      <c r="E7" s="8"/>
      <c r="F7" s="10"/>
      <c r="G7" s="9" t="s">
        <v>37</v>
      </c>
      <c r="H7" s="14">
        <f>(B42/6)*100</f>
        <v>50</v>
      </c>
      <c r="I7" s="9">
        <f>F35</f>
        <v>9</v>
      </c>
      <c r="J7" s="14"/>
      <c r="K7" s="14"/>
      <c r="L7" s="14"/>
      <c r="M7" s="10"/>
      <c r="N7" s="10"/>
      <c r="O7" s="10"/>
    </row>
    <row r="8" spans="1:15" x14ac:dyDescent="0.25">
      <c r="A8" s="9">
        <v>205</v>
      </c>
      <c r="B8" s="9">
        <v>203</v>
      </c>
      <c r="C8" s="9">
        <f t="shared" si="0"/>
        <v>2</v>
      </c>
      <c r="D8" s="14"/>
      <c r="E8" s="8"/>
      <c r="F8" s="10"/>
      <c r="G8" s="9" t="s">
        <v>38</v>
      </c>
      <c r="H8" s="14">
        <f>(B50/6)*100</f>
        <v>50</v>
      </c>
      <c r="I8" s="9">
        <f>F43</f>
        <v>8</v>
      </c>
      <c r="J8" s="14"/>
      <c r="K8" s="14"/>
      <c r="L8" s="14"/>
      <c r="M8" s="10"/>
      <c r="N8" s="10"/>
      <c r="O8" s="10"/>
    </row>
    <row r="9" spans="1:15" x14ac:dyDescent="0.25">
      <c r="A9" s="9">
        <v>230</v>
      </c>
      <c r="B9" s="9">
        <v>230</v>
      </c>
      <c r="C9" s="11">
        <f t="shared" si="0"/>
        <v>0</v>
      </c>
      <c r="D9" s="14"/>
      <c r="E9" s="8"/>
      <c r="F9" s="10"/>
      <c r="G9" s="9" t="s">
        <v>39</v>
      </c>
      <c r="H9" s="14">
        <f>(B58/6)*100</f>
        <v>50</v>
      </c>
      <c r="I9" s="9">
        <f>F51</f>
        <v>9</v>
      </c>
      <c r="J9" s="14"/>
      <c r="K9" s="14"/>
      <c r="L9" s="14"/>
      <c r="M9" s="10"/>
      <c r="N9" s="10"/>
      <c r="O9" s="10"/>
    </row>
    <row r="10" spans="1:15" ht="21" customHeight="1" x14ac:dyDescent="0.25">
      <c r="A10" s="10" t="s">
        <v>20</v>
      </c>
      <c r="B10" s="10">
        <v>3</v>
      </c>
      <c r="C10" s="10"/>
      <c r="D10" s="10"/>
      <c r="E10" s="8"/>
      <c r="F10" s="10"/>
      <c r="G10" s="9" t="s">
        <v>40</v>
      </c>
      <c r="H10" s="14">
        <f>(B66/6)*100</f>
        <v>50</v>
      </c>
      <c r="I10" s="9">
        <f>F59</f>
        <v>8</v>
      </c>
      <c r="J10" s="14"/>
      <c r="K10" s="14"/>
      <c r="L10" s="14"/>
      <c r="M10" s="10"/>
      <c r="N10" s="10"/>
      <c r="O10" s="10"/>
    </row>
    <row r="11" spans="1:15" x14ac:dyDescent="0.25">
      <c r="A11" s="12" t="s">
        <v>4</v>
      </c>
      <c r="B11" s="12" t="s">
        <v>8</v>
      </c>
      <c r="C11" s="12" t="s">
        <v>6</v>
      </c>
      <c r="D11" s="12"/>
      <c r="E11" s="13" t="s">
        <v>34</v>
      </c>
      <c r="F11" s="9">
        <f>SUM(C12:C17)</f>
        <v>8</v>
      </c>
      <c r="G11" s="9" t="s">
        <v>41</v>
      </c>
      <c r="H11" s="14">
        <f>(B74/6)*100</f>
        <v>66.666666666666657</v>
      </c>
      <c r="I11" s="9">
        <f>F67</f>
        <v>7</v>
      </c>
      <c r="J11" s="16"/>
      <c r="K11" s="16"/>
      <c r="L11" s="16"/>
      <c r="M11" s="10"/>
      <c r="N11" s="10"/>
      <c r="O11" s="10"/>
    </row>
    <row r="12" spans="1:15" x14ac:dyDescent="0.25">
      <c r="A12" s="9">
        <v>52</v>
      </c>
      <c r="B12" s="9">
        <v>53</v>
      </c>
      <c r="C12" s="11">
        <f>ABS(A12-B12)</f>
        <v>1</v>
      </c>
      <c r="D12" s="9"/>
      <c r="E12" s="8"/>
      <c r="F12" s="10"/>
      <c r="G12" s="9" t="s">
        <v>42</v>
      </c>
      <c r="H12" s="14">
        <f>(B82/6)*100</f>
        <v>50</v>
      </c>
      <c r="I12" s="9">
        <f>F75</f>
        <v>10</v>
      </c>
      <c r="J12" s="14"/>
      <c r="K12" s="14"/>
      <c r="L12" s="14"/>
      <c r="M12" s="10"/>
      <c r="N12" s="10"/>
      <c r="O12" s="10"/>
    </row>
    <row r="13" spans="1:15" x14ac:dyDescent="0.25">
      <c r="A13" s="9">
        <v>88</v>
      </c>
      <c r="B13" s="9">
        <v>87</v>
      </c>
      <c r="C13" s="11">
        <f t="shared" ref="C13:C17" si="1">ABS(A13-B13)</f>
        <v>1</v>
      </c>
      <c r="D13" s="9"/>
      <c r="E13" s="8"/>
      <c r="F13" s="10"/>
      <c r="G13" s="9" t="s">
        <v>43</v>
      </c>
      <c r="H13" s="14">
        <f>(B90/6)*100</f>
        <v>50</v>
      </c>
      <c r="I13" s="9">
        <f>F83</f>
        <v>9</v>
      </c>
      <c r="J13" s="14"/>
      <c r="K13" s="14"/>
      <c r="L13" s="14"/>
      <c r="M13" s="10"/>
      <c r="N13" s="10"/>
      <c r="O13" s="10"/>
    </row>
    <row r="14" spans="1:15" x14ac:dyDescent="0.25">
      <c r="A14" s="9">
        <v>117</v>
      </c>
      <c r="B14" s="9">
        <v>119</v>
      </c>
      <c r="C14" s="9">
        <f t="shared" si="1"/>
        <v>2</v>
      </c>
      <c r="D14" s="9"/>
      <c r="E14" s="8"/>
      <c r="F14" s="10"/>
      <c r="G14" s="9" t="s">
        <v>44</v>
      </c>
      <c r="H14" s="14">
        <f>(B98/6)*100</f>
        <v>50</v>
      </c>
      <c r="I14" s="9">
        <f>F91</f>
        <v>11</v>
      </c>
      <c r="J14" s="14"/>
      <c r="K14" s="14"/>
      <c r="L14" s="14"/>
      <c r="M14" s="10"/>
      <c r="N14" s="10"/>
      <c r="O14" s="10"/>
    </row>
    <row r="15" spans="1:15" x14ac:dyDescent="0.25">
      <c r="A15" s="9">
        <v>154</v>
      </c>
      <c r="B15" s="9">
        <v>153</v>
      </c>
      <c r="C15" s="11">
        <f t="shared" si="1"/>
        <v>1</v>
      </c>
      <c r="D15" s="9"/>
      <c r="E15" s="8"/>
      <c r="F15" s="10"/>
      <c r="G15" s="7" t="s">
        <v>9</v>
      </c>
      <c r="H15" s="17">
        <f>AVERAGE(H3:H14)</f>
        <v>54.166666666666664</v>
      </c>
      <c r="I15" s="17">
        <f>AVERAGE(I3:I14)</f>
        <v>9</v>
      </c>
      <c r="J15" s="17"/>
      <c r="K15" s="17"/>
      <c r="L15" s="17"/>
      <c r="M15" s="10"/>
      <c r="N15" s="10"/>
      <c r="O15" s="10"/>
    </row>
    <row r="16" spans="1:15" x14ac:dyDescent="0.25">
      <c r="A16" s="9">
        <v>205</v>
      </c>
      <c r="B16" s="9">
        <v>202</v>
      </c>
      <c r="C16" s="9">
        <f t="shared" si="1"/>
        <v>3</v>
      </c>
      <c r="D16" s="9"/>
      <c r="E16" s="8"/>
      <c r="F16" s="9"/>
      <c r="G16" s="10" t="s">
        <v>14</v>
      </c>
      <c r="H16" s="18">
        <f>MAX(H3:H14)</f>
        <v>66.666666666666657</v>
      </c>
      <c r="I16" s="18">
        <f>MAX(I3:I14)</f>
        <v>11</v>
      </c>
      <c r="J16" s="18"/>
      <c r="K16" s="18"/>
      <c r="L16" s="18"/>
      <c r="M16" s="9"/>
      <c r="N16" s="9"/>
      <c r="O16" s="9"/>
    </row>
    <row r="17" spans="1:15" x14ac:dyDescent="0.25">
      <c r="A17" s="9">
        <v>230</v>
      </c>
      <c r="B17" s="9">
        <v>230</v>
      </c>
      <c r="C17" s="11">
        <f t="shared" si="1"/>
        <v>0</v>
      </c>
      <c r="D17" s="9"/>
      <c r="E17" s="8"/>
      <c r="F17" s="9"/>
      <c r="G17" s="10" t="s">
        <v>15</v>
      </c>
      <c r="H17" s="18">
        <f>MIN(H3:H14)</f>
        <v>50</v>
      </c>
      <c r="I17" s="18">
        <f>MIN(I4:I14)</f>
        <v>7</v>
      </c>
      <c r="J17" s="18"/>
      <c r="K17" s="18"/>
      <c r="L17" s="18"/>
      <c r="M17" s="9"/>
      <c r="N17" s="9"/>
      <c r="O17" s="9"/>
    </row>
    <row r="18" spans="1:15" ht="24.75" customHeight="1" x14ac:dyDescent="0.25">
      <c r="A18" s="10" t="s">
        <v>20</v>
      </c>
      <c r="B18" s="10">
        <v>4</v>
      </c>
      <c r="C18" s="10"/>
      <c r="D18" s="10"/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25.5" x14ac:dyDescent="0.25">
      <c r="A19" s="12" t="s">
        <v>4</v>
      </c>
      <c r="B19" s="12" t="s">
        <v>8</v>
      </c>
      <c r="C19" s="12" t="s">
        <v>6</v>
      </c>
      <c r="D19" s="12"/>
      <c r="E19" s="13" t="s">
        <v>35</v>
      </c>
      <c r="F19" s="9">
        <f>SUM(C20:C25)</f>
        <v>11</v>
      </c>
      <c r="G19" s="9" t="s">
        <v>17</v>
      </c>
      <c r="H19" s="9">
        <f>SUM(I3:I14)</f>
        <v>108</v>
      </c>
      <c r="I19" s="9"/>
      <c r="J19" s="9"/>
      <c r="K19" s="9"/>
      <c r="L19" s="9"/>
      <c r="M19" s="9"/>
      <c r="N19" s="9"/>
      <c r="O19" s="9"/>
    </row>
    <row r="20" spans="1:15" x14ac:dyDescent="0.25">
      <c r="A20" s="9">
        <v>52</v>
      </c>
      <c r="B20" s="9">
        <v>54</v>
      </c>
      <c r="C20" s="15">
        <f>ABS(A20-B20)</f>
        <v>2</v>
      </c>
      <c r="D20" s="9"/>
      <c r="E20" s="8"/>
      <c r="F20" s="9"/>
      <c r="G20" s="9" t="s">
        <v>18</v>
      </c>
      <c r="H20" s="9">
        <f>B10+B18+B26+B34+B42+B50+B58+B66+B74+B82+B90+B98</f>
        <v>39</v>
      </c>
      <c r="I20" s="9"/>
      <c r="J20" s="9"/>
      <c r="K20" s="9"/>
      <c r="L20" s="9"/>
      <c r="M20" s="9"/>
      <c r="N20" s="9"/>
      <c r="O20" s="9"/>
    </row>
    <row r="21" spans="1:15" x14ac:dyDescent="0.25">
      <c r="A21" s="9">
        <v>88</v>
      </c>
      <c r="B21" s="9">
        <v>87</v>
      </c>
      <c r="C21" s="11">
        <f t="shared" ref="C21:C25" si="2">ABS(A21-B21)</f>
        <v>1</v>
      </c>
      <c r="D21" s="9"/>
      <c r="E21" s="8"/>
      <c r="F21" s="9"/>
      <c r="G21" s="9" t="s">
        <v>19</v>
      </c>
      <c r="H21" s="14">
        <f>H19/H20</f>
        <v>2.7692307692307692</v>
      </c>
      <c r="I21" s="9"/>
      <c r="J21" s="9"/>
      <c r="K21" s="9"/>
      <c r="L21" s="9"/>
      <c r="M21" s="9"/>
      <c r="N21" s="9"/>
      <c r="O21" s="9"/>
    </row>
    <row r="22" spans="1:15" x14ac:dyDescent="0.25">
      <c r="A22" s="9">
        <v>117</v>
      </c>
      <c r="B22" s="9">
        <v>113</v>
      </c>
      <c r="C22" s="9">
        <f t="shared" si="2"/>
        <v>4</v>
      </c>
      <c r="D22" s="9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9">
        <v>154</v>
      </c>
      <c r="B23" s="9">
        <v>153</v>
      </c>
      <c r="C23" s="11">
        <f t="shared" si="2"/>
        <v>1</v>
      </c>
      <c r="D23" s="9"/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9">
        <v>205</v>
      </c>
      <c r="B24" s="9">
        <v>202</v>
      </c>
      <c r="C24" s="9">
        <f t="shared" si="2"/>
        <v>3</v>
      </c>
      <c r="D24" s="9"/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9">
        <v>230</v>
      </c>
      <c r="B25" s="9">
        <v>230</v>
      </c>
      <c r="C25" s="11">
        <f t="shared" si="2"/>
        <v>0</v>
      </c>
      <c r="D25" s="9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27.75" customHeight="1" x14ac:dyDescent="0.25">
      <c r="A26" s="10" t="s">
        <v>20</v>
      </c>
      <c r="B26" s="10">
        <v>4</v>
      </c>
      <c r="C26" s="10"/>
      <c r="D26" s="10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4</v>
      </c>
      <c r="B27" s="12" t="s">
        <v>8</v>
      </c>
      <c r="C27" s="12" t="s">
        <v>6</v>
      </c>
      <c r="D27" s="12"/>
      <c r="E27" s="13" t="s">
        <v>36</v>
      </c>
      <c r="F27" s="9">
        <f>SUM(C28:C33)</f>
        <v>9</v>
      </c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9">
        <v>52</v>
      </c>
      <c r="B28" s="9">
        <v>54</v>
      </c>
      <c r="C28" s="9">
        <f>ABS(A28-B28)</f>
        <v>2</v>
      </c>
      <c r="D28" s="9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9">
        <v>88</v>
      </c>
      <c r="B29" s="9">
        <v>87</v>
      </c>
      <c r="C29" s="11">
        <f t="shared" ref="C29:C33" si="3">ABS(A29-B29)</f>
        <v>1</v>
      </c>
      <c r="D29" s="9"/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x14ac:dyDescent="0.25">
      <c r="A30" s="9">
        <v>117</v>
      </c>
      <c r="B30" s="9">
        <v>119</v>
      </c>
      <c r="C30" s="9">
        <f t="shared" si="3"/>
        <v>2</v>
      </c>
      <c r="D30" s="9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x14ac:dyDescent="0.25">
      <c r="A31" s="9">
        <v>154</v>
      </c>
      <c r="B31" s="9">
        <v>153</v>
      </c>
      <c r="C31" s="11">
        <f t="shared" si="3"/>
        <v>1</v>
      </c>
      <c r="D31" s="9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x14ac:dyDescent="0.25">
      <c r="A32" s="9">
        <v>205</v>
      </c>
      <c r="B32" s="9">
        <v>202</v>
      </c>
      <c r="C32" s="9">
        <f t="shared" si="3"/>
        <v>3</v>
      </c>
      <c r="D32" s="9"/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x14ac:dyDescent="0.25">
      <c r="A33" s="9">
        <v>230</v>
      </c>
      <c r="B33" s="9">
        <v>230</v>
      </c>
      <c r="C33" s="11">
        <f t="shared" si="3"/>
        <v>0</v>
      </c>
      <c r="D33" s="9"/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24.75" customHeight="1" x14ac:dyDescent="0.25">
      <c r="A34" s="10" t="s">
        <v>20</v>
      </c>
      <c r="B34" s="10">
        <v>3</v>
      </c>
      <c r="C34" s="10"/>
      <c r="D34" s="10"/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x14ac:dyDescent="0.25">
      <c r="A35" s="12" t="s">
        <v>4</v>
      </c>
      <c r="B35" s="12" t="s">
        <v>8</v>
      </c>
      <c r="C35" s="12" t="s">
        <v>6</v>
      </c>
      <c r="D35" s="12"/>
      <c r="E35" s="13" t="s">
        <v>37</v>
      </c>
      <c r="F35" s="9">
        <f>SUM(C36:C41)</f>
        <v>9</v>
      </c>
      <c r="G35" s="9"/>
      <c r="H35" s="9"/>
      <c r="I35" s="9"/>
      <c r="J35" s="9"/>
      <c r="K35" s="9"/>
      <c r="L35" s="9"/>
      <c r="M35" s="9"/>
      <c r="N35" s="9"/>
      <c r="O35" s="9"/>
    </row>
    <row r="36" spans="1:15" x14ac:dyDescent="0.25">
      <c r="A36" s="9">
        <v>52</v>
      </c>
      <c r="B36" s="9">
        <v>54</v>
      </c>
      <c r="C36" s="9">
        <f>ABS(A36-B36)</f>
        <v>2</v>
      </c>
      <c r="D36" s="9"/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x14ac:dyDescent="0.25">
      <c r="A37" s="9">
        <v>88</v>
      </c>
      <c r="B37" s="9">
        <v>87</v>
      </c>
      <c r="C37" s="11">
        <f t="shared" ref="C37:C41" si="4">ABS(A37-B37)</f>
        <v>1</v>
      </c>
      <c r="D37" s="9"/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x14ac:dyDescent="0.25">
      <c r="A38" s="9">
        <v>117</v>
      </c>
      <c r="B38" s="9">
        <v>119</v>
      </c>
      <c r="C38" s="9">
        <f t="shared" si="4"/>
        <v>2</v>
      </c>
      <c r="D38" s="9"/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x14ac:dyDescent="0.25">
      <c r="A39" s="9">
        <v>154</v>
      </c>
      <c r="B39" s="9">
        <v>154</v>
      </c>
      <c r="C39" s="11">
        <f t="shared" si="4"/>
        <v>0</v>
      </c>
      <c r="D39" s="9"/>
      <c r="E39" s="8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x14ac:dyDescent="0.25">
      <c r="A40" s="9">
        <v>205</v>
      </c>
      <c r="B40" s="9">
        <v>202</v>
      </c>
      <c r="C40" s="9">
        <f t="shared" si="4"/>
        <v>3</v>
      </c>
      <c r="D40" s="9"/>
      <c r="E40" s="8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x14ac:dyDescent="0.25">
      <c r="A41" s="9">
        <v>230</v>
      </c>
      <c r="B41" s="9">
        <v>231</v>
      </c>
      <c r="C41" s="11">
        <f t="shared" si="4"/>
        <v>1</v>
      </c>
      <c r="D41" s="9"/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5">
      <c r="A42" s="10" t="s">
        <v>20</v>
      </c>
      <c r="B42" s="10">
        <v>3</v>
      </c>
      <c r="C42" s="10"/>
      <c r="D42" s="10"/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x14ac:dyDescent="0.25">
      <c r="A43" s="12" t="s">
        <v>4</v>
      </c>
      <c r="B43" s="12" t="s">
        <v>8</v>
      </c>
      <c r="C43" s="12" t="s">
        <v>6</v>
      </c>
      <c r="D43" s="12"/>
      <c r="E43" s="13" t="s">
        <v>38</v>
      </c>
      <c r="F43" s="9">
        <f>SUM(C44:C49)</f>
        <v>8</v>
      </c>
      <c r="G43" s="9"/>
      <c r="H43" s="9"/>
      <c r="I43" s="9"/>
      <c r="J43" s="9"/>
      <c r="K43" s="9"/>
      <c r="L43" s="9"/>
      <c r="M43" s="9"/>
      <c r="N43" s="9"/>
      <c r="O43" s="9"/>
    </row>
    <row r="44" spans="1:15" x14ac:dyDescent="0.25">
      <c r="A44" s="9">
        <v>52</v>
      </c>
      <c r="B44" s="9">
        <v>54</v>
      </c>
      <c r="C44" s="9">
        <f>ABS(A44-B44)</f>
        <v>2</v>
      </c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x14ac:dyDescent="0.25">
      <c r="A45" s="9">
        <v>88</v>
      </c>
      <c r="B45" s="9">
        <v>88</v>
      </c>
      <c r="C45" s="11">
        <f t="shared" ref="C45:C49" si="5">ABS(A45-B45)</f>
        <v>0</v>
      </c>
      <c r="D45" s="9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x14ac:dyDescent="0.25">
      <c r="A46" s="9">
        <v>117</v>
      </c>
      <c r="B46" s="9">
        <v>119</v>
      </c>
      <c r="C46" s="9">
        <f t="shared" si="5"/>
        <v>2</v>
      </c>
      <c r="D46" s="9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x14ac:dyDescent="0.25">
      <c r="A47" s="9">
        <v>154</v>
      </c>
      <c r="B47" s="9">
        <v>153</v>
      </c>
      <c r="C47" s="11">
        <f t="shared" si="5"/>
        <v>1</v>
      </c>
      <c r="D47" s="9"/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x14ac:dyDescent="0.25">
      <c r="A48" s="9">
        <v>205</v>
      </c>
      <c r="B48" s="9">
        <v>202</v>
      </c>
      <c r="C48" s="9">
        <f t="shared" si="5"/>
        <v>3</v>
      </c>
      <c r="D48" s="9"/>
      <c r="E48" s="8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x14ac:dyDescent="0.25">
      <c r="A49" s="9">
        <v>230</v>
      </c>
      <c r="B49" s="9">
        <v>230</v>
      </c>
      <c r="C49" s="11">
        <f t="shared" si="5"/>
        <v>0</v>
      </c>
      <c r="D49" s="9"/>
      <c r="E49" s="8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33" customHeight="1" x14ac:dyDescent="0.25">
      <c r="A50" s="10" t="s">
        <v>20</v>
      </c>
      <c r="B50" s="10">
        <v>3</v>
      </c>
      <c r="C50" s="10"/>
      <c r="D50" s="10"/>
      <c r="E50" s="8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x14ac:dyDescent="0.25">
      <c r="A51" s="12" t="s">
        <v>4</v>
      </c>
      <c r="B51" s="12" t="s">
        <v>8</v>
      </c>
      <c r="C51" s="12" t="s">
        <v>6</v>
      </c>
      <c r="D51" s="12"/>
      <c r="E51" s="13" t="s">
        <v>39</v>
      </c>
      <c r="F51" s="9">
        <f>SUM(C52:C57)</f>
        <v>9</v>
      </c>
      <c r="G51" s="9"/>
      <c r="H51" s="9"/>
      <c r="I51" s="9"/>
      <c r="J51" s="9"/>
      <c r="K51" s="9"/>
      <c r="L51" s="9"/>
      <c r="M51" s="9"/>
      <c r="N51" s="9"/>
      <c r="O51" s="9"/>
    </row>
    <row r="52" spans="1:15" x14ac:dyDescent="0.25">
      <c r="A52" s="9">
        <v>52</v>
      </c>
      <c r="B52" s="9">
        <v>54</v>
      </c>
      <c r="C52" s="9">
        <f>ABS(A52-B52)</f>
        <v>2</v>
      </c>
      <c r="D52" s="9"/>
      <c r="E52" s="8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x14ac:dyDescent="0.25">
      <c r="A53" s="9">
        <v>88</v>
      </c>
      <c r="B53" s="9">
        <v>87</v>
      </c>
      <c r="C53" s="11">
        <f t="shared" ref="C53:C57" si="6">ABS(A53-B53)</f>
        <v>1</v>
      </c>
      <c r="D53" s="9"/>
      <c r="E53" s="8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x14ac:dyDescent="0.25">
      <c r="A54" s="9">
        <v>117</v>
      </c>
      <c r="B54" s="9">
        <v>119</v>
      </c>
      <c r="C54" s="9">
        <f t="shared" si="6"/>
        <v>2</v>
      </c>
      <c r="D54" s="9"/>
      <c r="E54" s="8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x14ac:dyDescent="0.25">
      <c r="A55" s="9">
        <v>154</v>
      </c>
      <c r="B55" s="9">
        <v>153</v>
      </c>
      <c r="C55" s="11">
        <f t="shared" si="6"/>
        <v>1</v>
      </c>
      <c r="D55" s="9"/>
      <c r="E55" s="8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x14ac:dyDescent="0.25">
      <c r="A56" s="9">
        <v>205</v>
      </c>
      <c r="B56" s="9">
        <v>202</v>
      </c>
      <c r="C56" s="9">
        <f t="shared" si="6"/>
        <v>3</v>
      </c>
      <c r="D56" s="9"/>
      <c r="E56" s="8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x14ac:dyDescent="0.25">
      <c r="A57" s="9">
        <v>230</v>
      </c>
      <c r="B57" s="9">
        <v>230</v>
      </c>
      <c r="C57" s="11">
        <f t="shared" si="6"/>
        <v>0</v>
      </c>
      <c r="D57" s="9"/>
      <c r="E57" s="8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24" customHeight="1" x14ac:dyDescent="0.25">
      <c r="A58" s="10" t="s">
        <v>20</v>
      </c>
      <c r="B58" s="10">
        <v>3</v>
      </c>
      <c r="C58" s="10"/>
      <c r="D58" s="10"/>
      <c r="E58" s="8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x14ac:dyDescent="0.25">
      <c r="A59" s="12" t="s">
        <v>4</v>
      </c>
      <c r="B59" s="12" t="s">
        <v>8</v>
      </c>
      <c r="C59" s="12" t="s">
        <v>6</v>
      </c>
      <c r="D59" s="12"/>
      <c r="E59" s="13" t="s">
        <v>40</v>
      </c>
      <c r="F59" s="9">
        <f>SUM(C60:C65)</f>
        <v>8</v>
      </c>
      <c r="G59" s="9"/>
      <c r="H59" s="9"/>
      <c r="I59" s="9"/>
      <c r="J59" s="9"/>
      <c r="K59" s="9"/>
      <c r="L59" s="9"/>
      <c r="M59" s="9"/>
      <c r="N59" s="9"/>
      <c r="O59" s="9"/>
    </row>
    <row r="60" spans="1:15" x14ac:dyDescent="0.25">
      <c r="A60" s="9">
        <v>52</v>
      </c>
      <c r="B60" s="9">
        <v>54</v>
      </c>
      <c r="C60" s="9">
        <f>ABS(A60-B60)</f>
        <v>2</v>
      </c>
      <c r="D60" s="9"/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x14ac:dyDescent="0.25">
      <c r="A61" s="9">
        <v>88</v>
      </c>
      <c r="B61" s="9">
        <v>88</v>
      </c>
      <c r="C61" s="11">
        <f t="shared" ref="C61:C65" si="7">ABS(A61-B61)</f>
        <v>0</v>
      </c>
      <c r="D61" s="9"/>
      <c r="E61" s="8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x14ac:dyDescent="0.25">
      <c r="A62" s="9">
        <v>117</v>
      </c>
      <c r="B62" s="9">
        <v>119</v>
      </c>
      <c r="C62" s="9">
        <f t="shared" si="7"/>
        <v>2</v>
      </c>
      <c r="D62" s="9"/>
      <c r="E62" s="8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x14ac:dyDescent="0.25">
      <c r="A63" s="9">
        <v>154</v>
      </c>
      <c r="B63" s="9">
        <v>153</v>
      </c>
      <c r="C63" s="11">
        <f t="shared" si="7"/>
        <v>1</v>
      </c>
      <c r="D63" s="9"/>
      <c r="E63" s="8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x14ac:dyDescent="0.25">
      <c r="A64" s="9">
        <v>205</v>
      </c>
      <c r="B64" s="9">
        <v>202</v>
      </c>
      <c r="C64" s="9">
        <f t="shared" si="7"/>
        <v>3</v>
      </c>
      <c r="D64" s="9"/>
      <c r="E64" s="8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x14ac:dyDescent="0.25">
      <c r="A65" s="9">
        <v>230</v>
      </c>
      <c r="B65" s="9">
        <v>230</v>
      </c>
      <c r="C65" s="11">
        <f t="shared" si="7"/>
        <v>0</v>
      </c>
      <c r="D65" s="8"/>
      <c r="E65" s="8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ht="25.5" customHeight="1" x14ac:dyDescent="0.25">
      <c r="A66" s="10" t="s">
        <v>20</v>
      </c>
      <c r="B66" s="10">
        <v>3</v>
      </c>
      <c r="C66" s="10"/>
      <c r="D66" s="10"/>
      <c r="E66" s="8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x14ac:dyDescent="0.25">
      <c r="A67" s="12" t="s">
        <v>4</v>
      </c>
      <c r="B67" s="12" t="s">
        <v>8</v>
      </c>
      <c r="C67" s="12" t="s">
        <v>6</v>
      </c>
      <c r="D67" s="12"/>
      <c r="E67" s="13" t="s">
        <v>41</v>
      </c>
      <c r="F67" s="9">
        <f>SUM(C68:C73)</f>
        <v>7</v>
      </c>
      <c r="G67" s="9"/>
      <c r="H67" s="9"/>
      <c r="I67" s="9"/>
      <c r="J67" s="9"/>
      <c r="K67" s="9"/>
      <c r="L67" s="9"/>
      <c r="M67" s="9"/>
      <c r="N67" s="9"/>
      <c r="O67" s="9"/>
    </row>
    <row r="68" spans="1:15" x14ac:dyDescent="0.25">
      <c r="A68" s="9">
        <v>52</v>
      </c>
      <c r="B68" s="9">
        <v>54</v>
      </c>
      <c r="C68" s="9">
        <f>ABS(A68-B68)</f>
        <v>2</v>
      </c>
      <c r="D68" s="9"/>
      <c r="E68" s="8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x14ac:dyDescent="0.25">
      <c r="A69" s="9">
        <v>88</v>
      </c>
      <c r="B69" s="9">
        <v>88</v>
      </c>
      <c r="C69" s="11">
        <f t="shared" ref="C69:C73" si="8">ABS(A69-B69)</f>
        <v>0</v>
      </c>
      <c r="D69" s="9"/>
      <c r="E69" s="8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x14ac:dyDescent="0.25">
      <c r="A70" s="9">
        <v>117</v>
      </c>
      <c r="B70" s="9">
        <v>117</v>
      </c>
      <c r="C70" s="11">
        <f t="shared" si="8"/>
        <v>0</v>
      </c>
      <c r="D70" s="9"/>
      <c r="E70" s="8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 x14ac:dyDescent="0.25">
      <c r="A71" s="9">
        <v>154</v>
      </c>
      <c r="B71" s="9">
        <v>153</v>
      </c>
      <c r="C71" s="11">
        <f t="shared" si="8"/>
        <v>1</v>
      </c>
      <c r="D71" s="9"/>
      <c r="E71" s="8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x14ac:dyDescent="0.25">
      <c r="A72" s="9">
        <v>205</v>
      </c>
      <c r="B72" s="9">
        <v>201</v>
      </c>
      <c r="C72" s="9">
        <f t="shared" si="8"/>
        <v>4</v>
      </c>
      <c r="D72" s="9"/>
      <c r="E72" s="8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x14ac:dyDescent="0.25">
      <c r="A73" s="9">
        <v>230</v>
      </c>
      <c r="B73" s="9">
        <v>230</v>
      </c>
      <c r="C73" s="11">
        <f t="shared" si="8"/>
        <v>0</v>
      </c>
      <c r="D73" s="9"/>
      <c r="E73" s="8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ht="30" customHeight="1" x14ac:dyDescent="0.25">
      <c r="A74" s="10" t="s">
        <v>20</v>
      </c>
      <c r="B74" s="10">
        <v>4</v>
      </c>
      <c r="C74" s="10"/>
      <c r="D74" s="10"/>
      <c r="E74" s="8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x14ac:dyDescent="0.25">
      <c r="A75" s="12" t="s">
        <v>4</v>
      </c>
      <c r="B75" s="12" t="s">
        <v>8</v>
      </c>
      <c r="C75" s="12" t="s">
        <v>6</v>
      </c>
      <c r="D75" s="12"/>
      <c r="E75" s="13" t="s">
        <v>42</v>
      </c>
      <c r="F75" s="9">
        <f>SUM(C76:C81)</f>
        <v>10</v>
      </c>
      <c r="G75" s="9"/>
      <c r="H75" s="9"/>
      <c r="I75" s="9"/>
      <c r="J75" s="9"/>
      <c r="K75" s="9"/>
      <c r="L75" s="9"/>
      <c r="M75" s="9"/>
      <c r="N75" s="9"/>
      <c r="O75" s="9"/>
    </row>
    <row r="76" spans="1:15" x14ac:dyDescent="0.25">
      <c r="A76" s="9">
        <v>52</v>
      </c>
      <c r="B76" s="9">
        <v>54</v>
      </c>
      <c r="C76" s="9">
        <f>ABS(A76-B76)</f>
        <v>2</v>
      </c>
      <c r="D76" s="9"/>
      <c r="E76" s="8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x14ac:dyDescent="0.25">
      <c r="A77" s="9">
        <v>88</v>
      </c>
      <c r="B77" s="9">
        <v>87</v>
      </c>
      <c r="C77" s="11">
        <f t="shared" ref="C77:C81" si="9">ABS(A77-B77)</f>
        <v>1</v>
      </c>
      <c r="D77" s="9"/>
      <c r="E77" s="8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x14ac:dyDescent="0.25">
      <c r="A78" s="9">
        <v>117</v>
      </c>
      <c r="B78" s="9">
        <v>113</v>
      </c>
      <c r="C78" s="9">
        <f t="shared" si="9"/>
        <v>4</v>
      </c>
      <c r="D78" s="9"/>
      <c r="E78" s="8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x14ac:dyDescent="0.25">
      <c r="A79" s="9">
        <v>154</v>
      </c>
      <c r="B79" s="9">
        <v>154</v>
      </c>
      <c r="C79" s="11">
        <f t="shared" si="9"/>
        <v>0</v>
      </c>
      <c r="D79" s="9"/>
      <c r="E79" s="8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x14ac:dyDescent="0.25">
      <c r="A80" s="9">
        <v>205</v>
      </c>
      <c r="B80" s="9">
        <v>202</v>
      </c>
      <c r="C80" s="9">
        <f t="shared" si="9"/>
        <v>3</v>
      </c>
      <c r="D80" s="9"/>
      <c r="E80" s="8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 x14ac:dyDescent="0.25">
      <c r="A81" s="9">
        <v>230</v>
      </c>
      <c r="B81" s="9">
        <v>230</v>
      </c>
      <c r="C81" s="11">
        <f t="shared" si="9"/>
        <v>0</v>
      </c>
      <c r="D81" s="9"/>
      <c r="E81" s="8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ht="24" customHeight="1" x14ac:dyDescent="0.25">
      <c r="A82" s="10" t="s">
        <v>20</v>
      </c>
      <c r="B82" s="10">
        <v>3</v>
      </c>
      <c r="C82" s="10"/>
      <c r="D82" s="10"/>
      <c r="E82" s="8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 x14ac:dyDescent="0.25">
      <c r="A83" s="12" t="s">
        <v>4</v>
      </c>
      <c r="B83" s="12" t="s">
        <v>8</v>
      </c>
      <c r="C83" s="12" t="s">
        <v>6</v>
      </c>
      <c r="D83" s="12"/>
      <c r="E83" s="13" t="s">
        <v>43</v>
      </c>
      <c r="F83" s="9">
        <f>SUM(C84:C89)</f>
        <v>9</v>
      </c>
      <c r="G83" s="9"/>
      <c r="H83" s="9"/>
      <c r="I83" s="9"/>
      <c r="J83" s="9"/>
      <c r="K83" s="9"/>
      <c r="L83" s="9"/>
      <c r="M83" s="9"/>
      <c r="N83" s="9"/>
      <c r="O83" s="9"/>
    </row>
    <row r="84" spans="1:15" x14ac:dyDescent="0.25">
      <c r="A84" s="9">
        <v>52</v>
      </c>
      <c r="B84" s="9">
        <v>54</v>
      </c>
      <c r="C84" s="9">
        <f>ABS(A84-B84)</f>
        <v>2</v>
      </c>
      <c r="D84" s="9"/>
      <c r="E84" s="8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x14ac:dyDescent="0.25">
      <c r="A85" s="9">
        <v>88</v>
      </c>
      <c r="B85" s="9">
        <v>87</v>
      </c>
      <c r="C85" s="11">
        <f t="shared" ref="C85:C89" si="10">ABS(A85-B85)</f>
        <v>1</v>
      </c>
      <c r="D85" s="9"/>
      <c r="E85" s="8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 x14ac:dyDescent="0.25">
      <c r="A86" s="9">
        <v>117</v>
      </c>
      <c r="B86" s="9">
        <v>119</v>
      </c>
      <c r="C86" s="9">
        <f t="shared" si="10"/>
        <v>2</v>
      </c>
      <c r="D86" s="9"/>
      <c r="E86" s="8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 x14ac:dyDescent="0.25">
      <c r="A87" s="9">
        <v>154</v>
      </c>
      <c r="B87" s="9">
        <v>153</v>
      </c>
      <c r="C87" s="11">
        <f t="shared" si="10"/>
        <v>1</v>
      </c>
      <c r="D87" s="9"/>
      <c r="E87" s="8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x14ac:dyDescent="0.25">
      <c r="A88" s="9">
        <v>205</v>
      </c>
      <c r="B88" s="9">
        <v>202</v>
      </c>
      <c r="C88" s="9">
        <f t="shared" si="10"/>
        <v>3</v>
      </c>
      <c r="D88" s="9"/>
      <c r="E88" s="8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 x14ac:dyDescent="0.25">
      <c r="A89" s="9">
        <v>230</v>
      </c>
      <c r="B89" s="9">
        <v>230</v>
      </c>
      <c r="C89" s="11">
        <f t="shared" si="10"/>
        <v>0</v>
      </c>
      <c r="D89" s="9"/>
      <c r="E89" s="8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 ht="33" customHeight="1" x14ac:dyDescent="0.25">
      <c r="A90" s="10" t="s">
        <v>20</v>
      </c>
      <c r="B90" s="10">
        <v>3</v>
      </c>
      <c r="C90" s="10"/>
      <c r="D90" s="19"/>
      <c r="E90" s="8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 x14ac:dyDescent="0.25">
      <c r="A91" s="12" t="s">
        <v>4</v>
      </c>
      <c r="B91" s="12" t="s">
        <v>8</v>
      </c>
      <c r="C91" s="12" t="s">
        <v>6</v>
      </c>
      <c r="D91" s="12"/>
      <c r="E91" s="13" t="s">
        <v>44</v>
      </c>
      <c r="F91" s="9">
        <f>SUM(C92:C97)</f>
        <v>11</v>
      </c>
      <c r="G91" s="9"/>
      <c r="H91" s="9"/>
      <c r="I91" s="9"/>
      <c r="J91" s="9"/>
      <c r="K91" s="9"/>
      <c r="L91" s="9"/>
      <c r="M91" s="9"/>
      <c r="N91" s="9"/>
      <c r="O91" s="9"/>
    </row>
    <row r="92" spans="1:15" x14ac:dyDescent="0.25">
      <c r="A92" s="9">
        <v>52</v>
      </c>
      <c r="B92" s="9">
        <v>54</v>
      </c>
      <c r="C92" s="9">
        <f>ABS(A92-B92)</f>
        <v>2</v>
      </c>
      <c r="D92" s="9"/>
      <c r="E92" s="8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 x14ac:dyDescent="0.25">
      <c r="A93" s="9">
        <v>88</v>
      </c>
      <c r="B93" s="9">
        <v>87</v>
      </c>
      <c r="C93" s="11">
        <f t="shared" ref="C93:C97" si="11">ABS(A93-B93)</f>
        <v>1</v>
      </c>
      <c r="D93" s="9"/>
      <c r="E93" s="8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 x14ac:dyDescent="0.25">
      <c r="A94" s="9">
        <v>117</v>
      </c>
      <c r="B94" s="9">
        <v>114</v>
      </c>
      <c r="C94" s="9">
        <f t="shared" si="11"/>
        <v>3</v>
      </c>
      <c r="D94" s="9"/>
      <c r="E94" s="8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 x14ac:dyDescent="0.25">
      <c r="A95" s="9">
        <v>154</v>
      </c>
      <c r="B95" s="9">
        <v>153</v>
      </c>
      <c r="C95" s="11">
        <f t="shared" si="11"/>
        <v>1</v>
      </c>
      <c r="D95" s="9"/>
      <c r="E95" s="8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 x14ac:dyDescent="0.25">
      <c r="A96" s="9">
        <v>205</v>
      </c>
      <c r="B96" s="9">
        <v>202</v>
      </c>
      <c r="C96" s="9">
        <f t="shared" si="11"/>
        <v>3</v>
      </c>
      <c r="D96" s="9"/>
      <c r="E96" s="8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 x14ac:dyDescent="0.25">
      <c r="A97" s="9">
        <v>230</v>
      </c>
      <c r="B97" s="9">
        <v>231</v>
      </c>
      <c r="C97" s="11">
        <f t="shared" si="11"/>
        <v>1</v>
      </c>
      <c r="D97" s="9"/>
      <c r="E97" s="8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 ht="29.25" customHeight="1" x14ac:dyDescent="0.25">
      <c r="A98" s="10" t="s">
        <v>20</v>
      </c>
      <c r="B98" s="10">
        <v>3</v>
      </c>
      <c r="C98" s="10"/>
      <c r="D98" s="19"/>
      <c r="E98" s="8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 x14ac:dyDescent="0.25">
      <c r="A99" s="4"/>
      <c r="B99" s="4"/>
      <c r="C99" s="4"/>
      <c r="D99" s="4"/>
      <c r="E99" s="1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5">
      <c r="A100" s="4"/>
      <c r="B100" s="4"/>
      <c r="C100" s="4"/>
      <c r="D100" s="4"/>
      <c r="E100" s="1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25">
      <c r="A101" s="4"/>
      <c r="B101" s="4"/>
      <c r="C101" s="4"/>
      <c r="D101" s="4"/>
      <c r="E101" s="1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25">
      <c r="A102" s="4"/>
      <c r="B102" s="4"/>
      <c r="C102" s="4"/>
      <c r="D102" s="4"/>
      <c r="E102" s="1"/>
      <c r="F102" s="4"/>
      <c r="G102" s="4"/>
      <c r="H102" s="4"/>
      <c r="I102" s="4"/>
      <c r="J102" s="4"/>
      <c r="K102" s="4"/>
      <c r="L102" s="4"/>
      <c r="M102" s="4"/>
      <c r="N102" s="4"/>
      <c r="O102" s="4"/>
    </row>
  </sheetData>
  <mergeCells count="1">
    <mergeCell ref="H1:O1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A333-99FE-467D-973F-EEC24380D6F0}">
  <dimension ref="A1:D8"/>
  <sheetViews>
    <sheetView workbookViewId="0">
      <selection activeCell="B10" sqref="B10"/>
    </sheetView>
  </sheetViews>
  <sheetFormatPr defaultRowHeight="15" x14ac:dyDescent="0.25"/>
  <cols>
    <col min="1" max="1" width="43.28515625" style="4" customWidth="1"/>
    <col min="2" max="2" width="18.42578125" style="4" customWidth="1"/>
    <col min="3" max="3" width="18.85546875" style="4" customWidth="1"/>
    <col min="4" max="4" width="19" style="4" customWidth="1"/>
    <col min="5" max="16384" width="9.140625" style="3"/>
  </cols>
  <sheetData>
    <row r="1" spans="1:4" ht="27.75" customHeight="1" x14ac:dyDescent="0.25">
      <c r="B1" s="24" t="s">
        <v>49</v>
      </c>
      <c r="C1" s="24"/>
      <c r="D1" s="24"/>
    </row>
    <row r="2" spans="1:4" ht="39.75" customHeight="1" x14ac:dyDescent="0.25">
      <c r="B2" s="2" t="s">
        <v>24</v>
      </c>
      <c r="C2" s="2" t="s">
        <v>22</v>
      </c>
      <c r="D2" s="2" t="s">
        <v>23</v>
      </c>
    </row>
    <row r="3" spans="1:4" ht="27" customHeight="1" x14ac:dyDescent="0.25">
      <c r="A3" s="20" t="s">
        <v>25</v>
      </c>
      <c r="B3" s="17">
        <v>36.1111111111111</v>
      </c>
      <c r="C3" s="17">
        <v>36.1111111111111</v>
      </c>
      <c r="D3" s="17">
        <v>54.166666666666664</v>
      </c>
    </row>
    <row r="4" spans="1:4" ht="27" customHeight="1" x14ac:dyDescent="0.25">
      <c r="A4" s="20" t="s">
        <v>47</v>
      </c>
      <c r="B4" s="17">
        <v>50</v>
      </c>
      <c r="C4" s="17">
        <v>50</v>
      </c>
      <c r="D4" s="17">
        <v>66.666666666666657</v>
      </c>
    </row>
    <row r="5" spans="1:4" ht="27" customHeight="1" x14ac:dyDescent="0.25">
      <c r="A5" s="20" t="s">
        <v>48</v>
      </c>
      <c r="B5" s="17">
        <v>33.333333333333329</v>
      </c>
      <c r="C5" s="17">
        <v>33.333333333333329</v>
      </c>
      <c r="D5" s="17">
        <v>50</v>
      </c>
    </row>
    <row r="6" spans="1:4" ht="32.25" customHeight="1" x14ac:dyDescent="0.25">
      <c r="A6" s="5" t="s">
        <v>26</v>
      </c>
      <c r="B6" s="6">
        <v>103</v>
      </c>
      <c r="C6" s="6">
        <v>166</v>
      </c>
      <c r="D6" s="6">
        <v>108</v>
      </c>
    </row>
    <row r="7" spans="1:4" ht="29.25" customHeight="1" x14ac:dyDescent="0.25">
      <c r="A7" s="5" t="s">
        <v>27</v>
      </c>
      <c r="B7" s="6">
        <v>26</v>
      </c>
      <c r="C7" s="6">
        <v>26</v>
      </c>
      <c r="D7" s="6">
        <v>39</v>
      </c>
    </row>
    <row r="8" spans="1:4" ht="45" customHeight="1" x14ac:dyDescent="0.25">
      <c r="A8" s="20" t="s">
        <v>50</v>
      </c>
      <c r="B8" s="21">
        <v>3.9615384615384617</v>
      </c>
      <c r="C8" s="21">
        <v>6.384615384615385</v>
      </c>
      <c r="D8" s="21">
        <v>2.7692307692307692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Window size 5, non-overlapping</vt:lpstr>
      <vt:lpstr>Window size 10, non-overlapping</vt:lpstr>
      <vt:lpstr>Window size 10, sliding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Saleh</dc:creator>
  <cp:lastModifiedBy>Mahdi Saleh</cp:lastModifiedBy>
  <dcterms:created xsi:type="dcterms:W3CDTF">2015-06-05T18:19:34Z</dcterms:created>
  <dcterms:modified xsi:type="dcterms:W3CDTF">2024-07-23T10:02:08Z</dcterms:modified>
</cp:coreProperties>
</file>