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hel\Desktop\Translation\Doerrbaum_data\"/>
    </mc:Choice>
  </mc:AlternateContent>
  <xr:revisionPtr revIDLastSave="0" documentId="13_ncr:1_{D09C7043-3DD4-4703-85A2-50F579D7ED55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Tabelle1" sheetId="1" r:id="rId1"/>
    <sheet name="copy numbers by protein type" sheetId="4" r:id="rId2"/>
    <sheet name="NeuronCopyNums" sheetId="5" r:id="rId3"/>
    <sheet name="comparison with literature" sheetId="6" r:id="rId4"/>
    <sheet name="calcium binding,endocytosis" sheetId="7" r:id="rId5"/>
    <sheet name="translation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2" i="8"/>
  <c r="E9" i="7" l="1"/>
  <c r="D9" i="7"/>
  <c r="I8" i="7"/>
  <c r="J8" i="7" s="1"/>
  <c r="H8" i="7"/>
  <c r="I7" i="7"/>
  <c r="H7" i="7"/>
  <c r="J7" i="7" s="1"/>
  <c r="I6" i="7"/>
  <c r="J6" i="7" s="1"/>
  <c r="H6" i="7"/>
  <c r="I5" i="7"/>
  <c r="H5" i="7"/>
  <c r="I4" i="7"/>
  <c r="H4" i="7"/>
  <c r="J4" i="7" s="1"/>
  <c r="E3" i="7"/>
  <c r="D3" i="7"/>
  <c r="E2" i="7"/>
  <c r="D2" i="7"/>
  <c r="H112" i="6" l="1"/>
  <c r="C112" i="6"/>
  <c r="H111" i="6"/>
  <c r="C111" i="6"/>
  <c r="H110" i="6"/>
  <c r="C110" i="6"/>
  <c r="H109" i="6"/>
  <c r="C109" i="6"/>
  <c r="C108" i="6"/>
  <c r="H107" i="6"/>
  <c r="C107" i="6"/>
  <c r="H106" i="6"/>
  <c r="C106" i="6"/>
  <c r="H105" i="6"/>
  <c r="C105" i="6"/>
  <c r="H104" i="6"/>
  <c r="C104" i="6"/>
  <c r="H103" i="6"/>
  <c r="C103" i="6"/>
  <c r="H102" i="6"/>
  <c r="C102" i="6"/>
  <c r="H101" i="6"/>
  <c r="C101" i="6"/>
  <c r="H100" i="6"/>
  <c r="C100" i="6"/>
  <c r="H99" i="6"/>
  <c r="C99" i="6"/>
  <c r="H98" i="6"/>
  <c r="C98" i="6"/>
  <c r="H97" i="6"/>
  <c r="C97" i="6"/>
  <c r="H96" i="6"/>
  <c r="C96" i="6"/>
  <c r="H95" i="6"/>
  <c r="C95" i="6"/>
  <c r="H94" i="6"/>
  <c r="C94" i="6"/>
  <c r="H93" i="6"/>
  <c r="C93" i="6"/>
  <c r="H92" i="6"/>
  <c r="C92" i="6"/>
  <c r="H91" i="6"/>
  <c r="C91" i="6"/>
  <c r="C90" i="6"/>
  <c r="H89" i="6"/>
  <c r="C89" i="6"/>
  <c r="H88" i="6"/>
  <c r="C88" i="6"/>
  <c r="H87" i="6"/>
  <c r="C87" i="6"/>
  <c r="H86" i="6"/>
  <c r="C86" i="6"/>
  <c r="H85" i="6"/>
  <c r="C85" i="6"/>
  <c r="H84" i="6"/>
  <c r="C84" i="6"/>
  <c r="H83" i="6"/>
  <c r="C83" i="6"/>
  <c r="H82" i="6"/>
  <c r="C82" i="6"/>
  <c r="H81" i="6"/>
  <c r="C81" i="6"/>
  <c r="C80" i="6"/>
  <c r="H79" i="6"/>
  <c r="C79" i="6"/>
  <c r="H78" i="6"/>
  <c r="C78" i="6"/>
  <c r="H77" i="6"/>
  <c r="C77" i="6"/>
  <c r="H76" i="6"/>
  <c r="C76" i="6"/>
  <c r="H75" i="6"/>
  <c r="C75" i="6"/>
  <c r="H74" i="6"/>
  <c r="C74" i="6"/>
  <c r="H73" i="6"/>
  <c r="C73" i="6"/>
  <c r="H72" i="6"/>
  <c r="C72" i="6"/>
  <c r="H71" i="6"/>
  <c r="C71" i="6"/>
  <c r="H70" i="6"/>
  <c r="C70" i="6"/>
  <c r="H69" i="6"/>
  <c r="C69" i="6"/>
  <c r="H68" i="6"/>
  <c r="C68" i="6"/>
  <c r="H67" i="6"/>
  <c r="C67" i="6"/>
  <c r="H66" i="6"/>
  <c r="C66" i="6"/>
  <c r="H65" i="6"/>
  <c r="C65" i="6"/>
  <c r="H64" i="6"/>
  <c r="C64" i="6"/>
  <c r="H63" i="6"/>
  <c r="C63" i="6"/>
  <c r="H62" i="6"/>
  <c r="C62" i="6"/>
  <c r="H61" i="6"/>
  <c r="C61" i="6"/>
  <c r="H60" i="6"/>
  <c r="C60" i="6"/>
  <c r="H59" i="6"/>
  <c r="C59" i="6"/>
  <c r="H58" i="6"/>
  <c r="C58" i="6"/>
  <c r="H57" i="6"/>
  <c r="C57" i="6"/>
  <c r="H56" i="6"/>
  <c r="C56" i="6"/>
  <c r="H55" i="6"/>
  <c r="C55" i="6"/>
  <c r="H54" i="6"/>
  <c r="C54" i="6"/>
  <c r="H53" i="6"/>
  <c r="C53" i="6"/>
  <c r="H52" i="6"/>
  <c r="C52" i="6"/>
  <c r="H51" i="6"/>
  <c r="C51" i="6"/>
  <c r="H50" i="6"/>
  <c r="C50" i="6"/>
  <c r="C49" i="6"/>
  <c r="H48" i="6"/>
  <c r="C48" i="6"/>
  <c r="H47" i="6"/>
  <c r="C47" i="6"/>
  <c r="H46" i="6"/>
  <c r="C46" i="6"/>
  <c r="H45" i="6"/>
  <c r="C45" i="6"/>
  <c r="H44" i="6"/>
  <c r="C44" i="6"/>
  <c r="H43" i="6"/>
  <c r="C43" i="6"/>
  <c r="H42" i="6"/>
  <c r="C42" i="6"/>
  <c r="H41" i="6"/>
  <c r="C41" i="6"/>
  <c r="H40" i="6"/>
  <c r="C40" i="6"/>
  <c r="H39" i="6"/>
  <c r="C39" i="6"/>
  <c r="H38" i="6"/>
  <c r="C38" i="6"/>
  <c r="H37" i="6"/>
  <c r="C37" i="6"/>
  <c r="H36" i="6"/>
  <c r="C36" i="6"/>
  <c r="H35" i="6"/>
  <c r="C35" i="6"/>
  <c r="H34" i="6"/>
  <c r="C34" i="6"/>
  <c r="H33" i="6"/>
  <c r="C33" i="6"/>
  <c r="H32" i="6"/>
  <c r="C32" i="6"/>
  <c r="C31" i="6"/>
  <c r="H30" i="6"/>
  <c r="C30" i="6"/>
  <c r="H29" i="6"/>
  <c r="C29" i="6"/>
  <c r="H28" i="6"/>
  <c r="C28" i="6"/>
  <c r="H27" i="6"/>
  <c r="C27" i="6"/>
  <c r="H26" i="6"/>
  <c r="C26" i="6"/>
  <c r="H25" i="6"/>
  <c r="C25" i="6"/>
  <c r="H24" i="6"/>
  <c r="C24" i="6"/>
  <c r="H23" i="6"/>
  <c r="C23" i="6"/>
  <c r="H22" i="6"/>
  <c r="C22" i="6"/>
  <c r="H21" i="6"/>
  <c r="C21" i="6"/>
  <c r="H20" i="6"/>
  <c r="C20" i="6"/>
  <c r="H19" i="6"/>
  <c r="C19" i="6"/>
  <c r="H18" i="6"/>
  <c r="C18" i="6"/>
  <c r="H17" i="6"/>
  <c r="C17" i="6"/>
  <c r="H16" i="6"/>
  <c r="C16" i="6"/>
  <c r="H15" i="6"/>
  <c r="C15" i="6"/>
  <c r="H14" i="6"/>
  <c r="C14" i="6"/>
  <c r="C13" i="6"/>
  <c r="H12" i="6"/>
  <c r="C12" i="6"/>
  <c r="H11" i="6"/>
  <c r="C11" i="6"/>
  <c r="H10" i="6"/>
  <c r="C10" i="6"/>
  <c r="H9" i="6"/>
  <c r="C9" i="6"/>
  <c r="H8" i="6"/>
  <c r="C8" i="6"/>
  <c r="H7" i="6"/>
  <c r="C7" i="6"/>
  <c r="H6" i="6"/>
  <c r="C6" i="6"/>
  <c r="H5" i="6"/>
  <c r="C5" i="6"/>
  <c r="H4" i="6"/>
  <c r="C4" i="6"/>
  <c r="H3" i="6"/>
  <c r="C3" i="6"/>
</calcChain>
</file>

<file path=xl/sharedStrings.xml><?xml version="1.0" encoding="utf-8"?>
<sst xmlns="http://schemas.openxmlformats.org/spreadsheetml/2006/main" count="1265" uniqueCount="427">
  <si>
    <t>Foldername</t>
  </si>
  <si>
    <t>Uniprot ID</t>
  </si>
  <si>
    <t>Mean% from Bennis data</t>
  </si>
  <si>
    <t>molecular weight for calculation</t>
  </si>
  <si>
    <t>copy number from Bennis data</t>
  </si>
  <si>
    <t>Ratio in neurons / in synaptosomes</t>
  </si>
  <si>
    <t>synaptic copy number from Synaptosome data</t>
  </si>
  <si>
    <t>synaptic copy number from Synaptosome data SEM</t>
  </si>
  <si>
    <t>whole-cell copynumber</t>
  </si>
  <si>
    <t>whole-cell copynumber SEM</t>
  </si>
  <si>
    <t>Colocalization with Homer1</t>
  </si>
  <si>
    <t>STEDCorrelation</t>
  </si>
  <si>
    <t>FoldMoreinSpine</t>
  </si>
  <si>
    <t>synaptic copy number from colocalization with Homer1</t>
  </si>
  <si>
    <t>synaptic copy number from colocalization with Homer1 SEM</t>
  </si>
  <si>
    <t>Mushroom Type copyumber</t>
  </si>
  <si>
    <t>Mushroom Type copyumber SEM</t>
  </si>
  <si>
    <t xml:space="preserve">Flat Type copyumber </t>
  </si>
  <si>
    <t>Flat Type copyumber SEM</t>
  </si>
  <si>
    <t>spine copy number</t>
  </si>
  <si>
    <t>spine copy number SEM</t>
  </si>
  <si>
    <t>Mushroom spine copy number</t>
  </si>
  <si>
    <t>Mushroom spine copy number SEM</t>
  </si>
  <si>
    <t>Flat Spine copy number</t>
  </si>
  <si>
    <t>Flat Spine copy number SEM</t>
  </si>
  <si>
    <t>Other Spine copy number</t>
  </si>
  <si>
    <t>Other Spine copy number SEM</t>
  </si>
  <si>
    <t>Molecular Weight in Dalton</t>
  </si>
  <si>
    <t>Mushroom Protein amount</t>
  </si>
  <si>
    <t>Mushroom Protein amount SEM</t>
  </si>
  <si>
    <t>Flat Protein amount</t>
  </si>
  <si>
    <t>Flat Protein amount SEM</t>
  </si>
  <si>
    <t>Mushroom percentage protein</t>
  </si>
  <si>
    <t>Mushroom percentage protein SEM</t>
  </si>
  <si>
    <t>Flat percentage protein</t>
  </si>
  <si>
    <t>Flat percentage protein SEM</t>
  </si>
  <si>
    <t>Mushroom Molarity</t>
  </si>
  <si>
    <t>Mushroom Molarity SEM</t>
  </si>
  <si>
    <t>Flat Molarity</t>
  </si>
  <si>
    <t>Flat Molarity SEM</t>
  </si>
  <si>
    <t>Protein volume in cubic angstrom</t>
  </si>
  <si>
    <t>Mushroom occupied volume</t>
  </si>
  <si>
    <t>Mushroom occupied volume SEM</t>
  </si>
  <si>
    <t>Flat occupied volume</t>
  </si>
  <si>
    <t>Flat occupied volume SEM</t>
  </si>
  <si>
    <t>Mushroom PSD number</t>
  </si>
  <si>
    <t>Mushroom PSD number SEM</t>
  </si>
  <si>
    <t>Flat PSD number</t>
  </si>
  <si>
    <t>Flat PSD number SEM</t>
  </si>
  <si>
    <t>Mushroom PSD percentage</t>
  </si>
  <si>
    <t>Mushroom PSD percentage SEM</t>
  </si>
  <si>
    <t>Flat PSD percentage</t>
  </si>
  <si>
    <t>Flat PSD percentage SEM</t>
  </si>
  <si>
    <t>Function</t>
  </si>
  <si>
    <t>membrane</t>
  </si>
  <si>
    <t>PDB identifier</t>
  </si>
  <si>
    <t xml:space="preserve">Chen et al. PNAS 2005. </t>
  </si>
  <si>
    <t>Lowenthal et al. Journal of Proteome Reserach 2015</t>
  </si>
  <si>
    <t>Cheng et al. Molecular &amp; cellular proteomics, 2006</t>
  </si>
  <si>
    <t>Peng et al. The Journal of biological chemistry, 2004</t>
  </si>
  <si>
    <t>Sugiyama et al. Nature Methods, 2005</t>
  </si>
  <si>
    <t>Distler et al. Proteomics, 2014;</t>
  </si>
  <si>
    <t>Schanzenbächer et al. Neuron, 2016</t>
  </si>
  <si>
    <t>toast</t>
  </si>
  <si>
    <t>absolute copy number by Scanning transmission electron microscopy. Analysis on purified PSDs.</t>
  </si>
  <si>
    <t>Relative Quantification using isotopically labeled tags (MRM). Analysis on purified PSDs. Copy numbers are based on assumption of 300 PSD95 molecules per PSD.</t>
  </si>
  <si>
    <t>AQUA for 32 proteins: pmol per ~20µg PSD.Also did ICAT for relative comparison between forebrain and cerebellum. Analysis on purified PSDs.</t>
  </si>
  <si>
    <t>Relative abundance to PSD95</t>
  </si>
  <si>
    <t>Relative abundance from standard MS data. Raw data</t>
  </si>
  <si>
    <t>Normalized to PSD95</t>
  </si>
  <si>
    <t>Calibrated fluorescence based on GFP. Analysis on hippocampal cultures.</t>
  </si>
  <si>
    <t>Relative quantification based on normal MS (log2 LFQ). Only newly synthesized proteins were analzyed. Analysis on Hippocampal culture (Banker)</t>
  </si>
  <si>
    <t xml:space="preserve">ADAM22 </t>
  </si>
  <si>
    <t>Adam22</t>
  </si>
  <si>
    <t>not detected</t>
  </si>
  <si>
    <t>Signaling</t>
  </si>
  <si>
    <t>5y2z</t>
  </si>
  <si>
    <t>Akt</t>
  </si>
  <si>
    <t>MHakt123</t>
  </si>
  <si>
    <t>5buu</t>
  </si>
  <si>
    <t>Akt3: 21.833</t>
  </si>
  <si>
    <t>alpha-beta SNAP</t>
  </si>
  <si>
    <t>MHsnapab</t>
  </si>
  <si>
    <t>6mdm</t>
  </si>
  <si>
    <t xml:space="preserve">alpha: 28.94
</t>
  </si>
  <si>
    <t xml:space="preserve">alpha-internexin </t>
  </si>
  <si>
    <t>Ina</t>
  </si>
  <si>
    <t>cytoskeleton</t>
  </si>
  <si>
    <t>modified NF-H</t>
  </si>
  <si>
    <t>AP180</t>
  </si>
  <si>
    <t>Snap91</t>
  </si>
  <si>
    <t>Modelled by Burkhard Rammner</t>
  </si>
  <si>
    <t>APP</t>
  </si>
  <si>
    <t>App</t>
  </si>
  <si>
    <t>2fkl, 4yno</t>
  </si>
  <si>
    <t>Arc</t>
  </si>
  <si>
    <t>pdb 4x3i, 4x3x</t>
  </si>
  <si>
    <t xml:space="preserve">BDNF </t>
  </si>
  <si>
    <t>Bdnf</t>
  </si>
  <si>
    <t>1b8m</t>
  </si>
  <si>
    <t>beta tubulin nanobody</t>
  </si>
  <si>
    <t>MHbetatub</t>
  </si>
  <si>
    <t>1tub</t>
  </si>
  <si>
    <t>433 (tubulin beta1,3,4,5)</t>
  </si>
  <si>
    <t>How to calculate this?</t>
  </si>
  <si>
    <t>beta-2-spectrin</t>
  </si>
  <si>
    <t>Sptbn2</t>
  </si>
  <si>
    <t>1s35</t>
  </si>
  <si>
    <t>beta3 tubulin</t>
  </si>
  <si>
    <t>Tubb3</t>
  </si>
  <si>
    <t>6e7b</t>
  </si>
  <si>
    <t>-</t>
  </si>
  <si>
    <t>Calbindin-D28K</t>
  </si>
  <si>
    <t>Calb1</t>
  </si>
  <si>
    <t>2g9b</t>
  </si>
  <si>
    <t>Calcineurin</t>
  </si>
  <si>
    <t>Ppp3ca</t>
  </si>
  <si>
    <t>4il1, 5tgz</t>
  </si>
  <si>
    <t>Calmodulin</t>
  </si>
  <si>
    <t>Calm1</t>
  </si>
  <si>
    <t>1up5</t>
  </si>
  <si>
    <t xml:space="preserve">Calreticulin </t>
  </si>
  <si>
    <t>Calr</t>
  </si>
  <si>
    <t>Organelles</t>
  </si>
  <si>
    <t>1hhn, 3o0v</t>
  </si>
  <si>
    <t>Calretinin</t>
  </si>
  <si>
    <t>Calb2</t>
  </si>
  <si>
    <t>CaMKII</t>
  </si>
  <si>
    <t>MHcamk2ab</t>
  </si>
  <si>
    <t>5u6y</t>
  </si>
  <si>
    <t>CAPS1</t>
  </si>
  <si>
    <t>Cadps</t>
  </si>
  <si>
    <t>Cav1.3</t>
  </si>
  <si>
    <t>Cacna1d</t>
  </si>
  <si>
    <t>only beta 1 subunit was quantified</t>
  </si>
  <si>
    <t>Ion Channels</t>
  </si>
  <si>
    <t>5gjw</t>
  </si>
  <si>
    <t xml:space="preserve">Cav2.1 </t>
  </si>
  <si>
    <t>Cacna1a</t>
  </si>
  <si>
    <t>modified Cav1.3</t>
  </si>
  <si>
    <t>CDC42</t>
  </si>
  <si>
    <t>Cdc42</t>
  </si>
  <si>
    <t>1ki1</t>
  </si>
  <si>
    <t>ChromograninA</t>
  </si>
  <si>
    <t>Chga</t>
  </si>
  <si>
    <t>Modelled with I-TASSER by Burkhard Rammner</t>
  </si>
  <si>
    <t>ChromograninB</t>
  </si>
  <si>
    <t>Chgb</t>
  </si>
  <si>
    <t>ChromograninC</t>
  </si>
  <si>
    <t>Scg2</t>
  </si>
  <si>
    <t>Clathrin-HC</t>
  </si>
  <si>
    <t>Cltc</t>
  </si>
  <si>
    <t>1xi4</t>
  </si>
  <si>
    <t>Clathrin-LC</t>
  </si>
  <si>
    <t>MHcltab</t>
  </si>
  <si>
    <t>25.081 (only light chain b was detected)</t>
  </si>
  <si>
    <t>Cortactin</t>
  </si>
  <si>
    <t>Cttn</t>
  </si>
  <si>
    <t>3ulr, 2d1x</t>
  </si>
  <si>
    <t>DLGAP1</t>
  </si>
  <si>
    <t>Dlgap1</t>
  </si>
  <si>
    <t>PSD</t>
  </si>
  <si>
    <t>4r0y</t>
  </si>
  <si>
    <t>DopamineD1</t>
  </si>
  <si>
    <t>Drd1</t>
  </si>
  <si>
    <t>Receptor</t>
  </si>
  <si>
    <t>6cm4</t>
  </si>
  <si>
    <t>DopamineD2</t>
  </si>
  <si>
    <t>Drd2</t>
  </si>
  <si>
    <t>Drebrin1</t>
  </si>
  <si>
    <t>Dbn1</t>
  </si>
  <si>
    <t>5y1z</t>
  </si>
  <si>
    <t>Dynamin 1,2,3</t>
  </si>
  <si>
    <t>MHdnm123</t>
  </si>
  <si>
    <t>5a3f</t>
  </si>
  <si>
    <t>5.7 (only Dynamin 1 and 2)</t>
  </si>
  <si>
    <t>ERp72</t>
  </si>
  <si>
    <t>Pdia4</t>
  </si>
  <si>
    <t>2dj1, 3ec3</t>
  </si>
  <si>
    <t>GluK1</t>
  </si>
  <si>
    <t>Grik1</t>
  </si>
  <si>
    <t>5kuv</t>
  </si>
  <si>
    <t>GluN1</t>
  </si>
  <si>
    <t>Grin1</t>
  </si>
  <si>
    <t>4pe5</t>
  </si>
  <si>
    <t xml:space="preserve">GluN2A </t>
  </si>
  <si>
    <t>Grin2a</t>
  </si>
  <si>
    <t>5uow</t>
  </si>
  <si>
    <t>GluN2B</t>
  </si>
  <si>
    <t>Grin2b</t>
  </si>
  <si>
    <t>6cna</t>
  </si>
  <si>
    <t>GluR1</t>
  </si>
  <si>
    <t>Gria1</t>
  </si>
  <si>
    <t>modified GluR2</t>
  </si>
  <si>
    <t>GluR2</t>
  </si>
  <si>
    <t>Gria2</t>
  </si>
  <si>
    <t>5l1h</t>
  </si>
  <si>
    <t>GluR3</t>
  </si>
  <si>
    <t>Gria3</t>
  </si>
  <si>
    <t>GRIP - F1LRA4 (only GRIP1 detected)</t>
  </si>
  <si>
    <t>Grip1</t>
  </si>
  <si>
    <t>Trafficking</t>
  </si>
  <si>
    <t>2qt5, 1p1d, 1n7e, 1m5z</t>
  </si>
  <si>
    <t>25.571 (also only Grip1)</t>
  </si>
  <si>
    <t>Homer1</t>
  </si>
  <si>
    <t>3cve</t>
  </si>
  <si>
    <t xml:space="preserve">Homer2 </t>
  </si>
  <si>
    <t>Homer2</t>
  </si>
  <si>
    <t>modified homer1</t>
  </si>
  <si>
    <t>Homer3</t>
  </si>
  <si>
    <t>3cvf</t>
  </si>
  <si>
    <t>HSC70</t>
  </si>
  <si>
    <t>Hspa1a</t>
  </si>
  <si>
    <t>4h5t, 1hx1, 3ldq, 1udo</t>
  </si>
  <si>
    <t>IGF1R</t>
  </si>
  <si>
    <t>Igf1r</t>
  </si>
  <si>
    <t>4zxb</t>
  </si>
  <si>
    <t>Kir2.1</t>
  </si>
  <si>
    <t>Kcnj2</t>
  </si>
  <si>
    <t>3spi</t>
  </si>
  <si>
    <t>Kv1.1</t>
  </si>
  <si>
    <t>Kcna1</t>
  </si>
  <si>
    <t>2a79</t>
  </si>
  <si>
    <t>Kv2.1</t>
  </si>
  <si>
    <t>Kcnb1</t>
  </si>
  <si>
    <t>4jtc</t>
  </si>
  <si>
    <t>LNGFR</t>
  </si>
  <si>
    <t>Ngfr</t>
  </si>
  <si>
    <t>6cvn</t>
  </si>
  <si>
    <t>mAChR1</t>
  </si>
  <si>
    <t>Chrm1</t>
  </si>
  <si>
    <t>5cxv</t>
  </si>
  <si>
    <t>MAP2</t>
  </si>
  <si>
    <t>Map2</t>
  </si>
  <si>
    <t>mGluR1</t>
  </si>
  <si>
    <t>Grm1</t>
  </si>
  <si>
    <t>1ewk, 1ewt, 2e4u, 4or2, 3ks9</t>
  </si>
  <si>
    <t>mGluR2</t>
  </si>
  <si>
    <t>Grm2</t>
  </si>
  <si>
    <t>modified mGluR1</t>
  </si>
  <si>
    <t xml:space="preserve">mGluR5 </t>
  </si>
  <si>
    <t>Grm5</t>
  </si>
  <si>
    <t>3lmk, 5cgd</t>
  </si>
  <si>
    <t>Myosin5a</t>
  </si>
  <si>
    <t>Myo5a</t>
  </si>
  <si>
    <t>2dfs</t>
  </si>
  <si>
    <t>Na-beta-1</t>
  </si>
  <si>
    <t>Scn1b</t>
  </si>
  <si>
    <t>6agf</t>
  </si>
  <si>
    <t>Na-K-ATPase</t>
  </si>
  <si>
    <t>Atp1a3</t>
  </si>
  <si>
    <t>4xe5</t>
  </si>
  <si>
    <t>Nav1.1</t>
  </si>
  <si>
    <t>Scn2a</t>
  </si>
  <si>
    <t>24.86 (Scn2a, Scn4a and Scn1a identified together)</t>
  </si>
  <si>
    <t>Nav1.3</t>
  </si>
  <si>
    <t>Scn3a</t>
  </si>
  <si>
    <t>Neurofilament H</t>
  </si>
  <si>
    <t>Nefh</t>
  </si>
  <si>
    <t>3s4r, 3swk, 3uf1, 1gk4, 3tnu</t>
  </si>
  <si>
    <t xml:space="preserve">Neurofilament L </t>
  </si>
  <si>
    <t>Nefl</t>
  </si>
  <si>
    <t>nNOS</t>
  </si>
  <si>
    <t>Nos1</t>
  </si>
  <si>
    <t>2mic, 4f44, 3buk</t>
  </si>
  <si>
    <t>NSF</t>
  </si>
  <si>
    <t>Nsf</t>
  </si>
  <si>
    <t>3j94</t>
  </si>
  <si>
    <t>Parvalbumin</t>
  </si>
  <si>
    <t>Pvalb</t>
  </si>
  <si>
    <t>1b8c</t>
  </si>
  <si>
    <t>Phalloidin (Actg1, actb, actc1)</t>
  </si>
  <si>
    <t>MHphallo</t>
  </si>
  <si>
    <t>1j6z</t>
  </si>
  <si>
    <t>PSD93</t>
  </si>
  <si>
    <t>Dlg2</t>
  </si>
  <si>
    <t>2wl7</t>
  </si>
  <si>
    <t>PSD95</t>
  </si>
  <si>
    <t>Dlg4</t>
  </si>
  <si>
    <t>2xkx, 5jxb</t>
  </si>
  <si>
    <t>Rab11</t>
  </si>
  <si>
    <t>Rab11b</t>
  </si>
  <si>
    <t>1yzk</t>
  </si>
  <si>
    <t>Rab3</t>
  </si>
  <si>
    <t>MHrab3</t>
  </si>
  <si>
    <t>3rab</t>
  </si>
  <si>
    <t>Rab4</t>
  </si>
  <si>
    <t>Rab4b</t>
  </si>
  <si>
    <t>1yu9</t>
  </si>
  <si>
    <t>Rab5 (a?)</t>
  </si>
  <si>
    <t>MHrab5</t>
  </si>
  <si>
    <t>1tu4</t>
  </si>
  <si>
    <t>Rab7</t>
  </si>
  <si>
    <t>Rab7a</t>
  </si>
  <si>
    <t>1vg1</t>
  </si>
  <si>
    <t>Rab9</t>
  </si>
  <si>
    <t>MHrab9</t>
  </si>
  <si>
    <t>4qxa</t>
  </si>
  <si>
    <t>Rapsyn</t>
  </si>
  <si>
    <t>Rapsn</t>
  </si>
  <si>
    <t>Ribosomal protein L7a</t>
  </si>
  <si>
    <t>Rpl7a</t>
  </si>
  <si>
    <t>4ugo</t>
  </si>
  <si>
    <t>Ribosomal protein S3</t>
  </si>
  <si>
    <t>Rps3</t>
  </si>
  <si>
    <t>Ribosomal protein S6</t>
  </si>
  <si>
    <t>Rps6</t>
  </si>
  <si>
    <t>Sec22b</t>
  </si>
  <si>
    <t>5vno</t>
  </si>
  <si>
    <t>Septin7</t>
  </si>
  <si>
    <t>2qag</t>
  </si>
  <si>
    <t>Shank1</t>
  </si>
  <si>
    <t>1q3o, 1wsx, 2f3n</t>
  </si>
  <si>
    <t>310 total Shanks</t>
  </si>
  <si>
    <t>Shank2</t>
  </si>
  <si>
    <t>modified Shank1</t>
  </si>
  <si>
    <t>Shank3</t>
  </si>
  <si>
    <t>5q4x</t>
  </si>
  <si>
    <t>SNAP23</t>
  </si>
  <si>
    <t>Snap23</t>
  </si>
  <si>
    <t>modified SNAP25</t>
  </si>
  <si>
    <t>SNAP25</t>
  </si>
  <si>
    <t>Snap25</t>
  </si>
  <si>
    <t>gromacs simulation</t>
  </si>
  <si>
    <t>SNAP29</t>
  </si>
  <si>
    <t>Snap29</t>
  </si>
  <si>
    <t>SNAP47</t>
  </si>
  <si>
    <t>Snap47</t>
  </si>
  <si>
    <t>modified SNAP29</t>
  </si>
  <si>
    <t>Synaptophysin</t>
  </si>
  <si>
    <t>Syp</t>
  </si>
  <si>
    <t>Synaptotagmin4</t>
  </si>
  <si>
    <t>Syt4</t>
  </si>
  <si>
    <t>6ank</t>
  </si>
  <si>
    <t>Synaptotagmin5/9</t>
  </si>
  <si>
    <t>Syt5</t>
  </si>
  <si>
    <t>Synaptotagmin7</t>
  </si>
  <si>
    <t>Syt7</t>
  </si>
  <si>
    <t>SynGAP1</t>
  </si>
  <si>
    <t>Syngap1</t>
  </si>
  <si>
    <t>Syntaxin13</t>
  </si>
  <si>
    <t>Stx12</t>
  </si>
  <si>
    <t>modified Stx1</t>
  </si>
  <si>
    <t>Syntaxin16</t>
  </si>
  <si>
    <t>Stx16</t>
  </si>
  <si>
    <t>Syntaxin1a</t>
  </si>
  <si>
    <t>Stx1a</t>
  </si>
  <si>
    <t>2m8r, 1bro</t>
  </si>
  <si>
    <t>Syntaxin2</t>
  </si>
  <si>
    <t>Stx2</t>
  </si>
  <si>
    <t>Syntaxin3</t>
  </si>
  <si>
    <t>Stx3</t>
  </si>
  <si>
    <t>Syntaxin4</t>
  </si>
  <si>
    <t>Stx4</t>
  </si>
  <si>
    <t>Syntaxin5</t>
  </si>
  <si>
    <t>Stx5</t>
  </si>
  <si>
    <t>Syntaxin6</t>
  </si>
  <si>
    <t>Stx6</t>
  </si>
  <si>
    <t>1lvf, 4j2c</t>
  </si>
  <si>
    <t>Syntaxin8</t>
  </si>
  <si>
    <t>Stx8</t>
  </si>
  <si>
    <t>TfR</t>
  </si>
  <si>
    <t>Tfrc</t>
  </si>
  <si>
    <t xml:space="preserve">TGN38 </t>
  </si>
  <si>
    <t>Ttgn1</t>
  </si>
  <si>
    <t xml:space="preserve">TOM20 </t>
  </si>
  <si>
    <t>Tomm20</t>
  </si>
  <si>
    <t>1om2</t>
  </si>
  <si>
    <t>TrkB</t>
  </si>
  <si>
    <t>Ntrk2</t>
  </si>
  <si>
    <t>1hcf, 1www, 4asz, 5mo9</t>
  </si>
  <si>
    <t>vAChT</t>
  </si>
  <si>
    <t>Slc18a3</t>
  </si>
  <si>
    <t>VAMP1</t>
  </si>
  <si>
    <t>Vamp1</t>
  </si>
  <si>
    <t>modified VAMP2</t>
  </si>
  <si>
    <t>VAMP2</t>
  </si>
  <si>
    <t>Vamp2</t>
  </si>
  <si>
    <t>2kog</t>
  </si>
  <si>
    <t>VAMP7</t>
  </si>
  <si>
    <t>Vamp7</t>
  </si>
  <si>
    <t>2dmw</t>
  </si>
  <si>
    <t>Vti1a</t>
  </si>
  <si>
    <t>Cytoskeleton</t>
  </si>
  <si>
    <t>Receptors</t>
  </si>
  <si>
    <t>SNARES</t>
  </si>
  <si>
    <t>Row</t>
  </si>
  <si>
    <t>Rep1</t>
  </si>
  <si>
    <t>Rep2</t>
  </si>
  <si>
    <t>Rep3</t>
  </si>
  <si>
    <t>Rep4</t>
  </si>
  <si>
    <t>Mean</t>
  </si>
  <si>
    <t>SD</t>
  </si>
  <si>
    <t>SEM</t>
  </si>
  <si>
    <t>CV</t>
  </si>
  <si>
    <t>whole cell number normalized to PSD</t>
  </si>
  <si>
    <t>Mean PSD number</t>
  </si>
  <si>
    <t>log2 LFQ values</t>
  </si>
  <si>
    <t>whole cell values</t>
  </si>
  <si>
    <t>Sept7</t>
  </si>
  <si>
    <t>SNAREs</t>
  </si>
  <si>
    <t>protein</t>
  </si>
  <si>
    <t>mushroom spine copy number</t>
  </si>
  <si>
    <t>stubby spine copy number</t>
  </si>
  <si>
    <t>mush endocytsis events</t>
  </si>
  <si>
    <t>stubby endocytsis events</t>
  </si>
  <si>
    <t>volume of spine or ER(Calreticulin) in mush (µm³)</t>
  </si>
  <si>
    <t>volume of spine or ER(Calreticulin) in stubby (µm³)</t>
  </si>
  <si>
    <t>Molarity of Calreticulin in ER (mM)</t>
  </si>
  <si>
    <t>Bindable calcium molarities (mM)</t>
  </si>
  <si>
    <t>Concentration of calcium in ER</t>
  </si>
  <si>
    <t>Concentration of calcium in spine</t>
  </si>
  <si>
    <t>1 mM</t>
  </si>
  <si>
    <t>0.001 mM</t>
  </si>
  <si>
    <t>total spine molecular weight</t>
  </si>
  <si>
    <t>total molecular weight spine</t>
  </si>
  <si>
    <t>Gene</t>
  </si>
  <si>
    <t>Akt1</t>
  </si>
  <si>
    <t>Snapa</t>
  </si>
  <si>
    <t>Tubb1</t>
  </si>
  <si>
    <t>Camk2a</t>
  </si>
  <si>
    <t>Clta</t>
  </si>
  <si>
    <t>Dnm1</t>
  </si>
  <si>
    <t>Actb</t>
  </si>
  <si>
    <t>Rab3a</t>
  </si>
  <si>
    <t>Rab5a</t>
  </si>
  <si>
    <t>Rab9a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</si>
</sst>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11.42578125" defaultRowHeight="15" x14ac:dyDescent="0.25"/>
  <sheetData>
    <row r="1" spans="1:68" s="3" customFormat="1" ht="120" x14ac:dyDescent="0.25">
      <c r="A1" s="3" t="s">
        <v>0</v>
      </c>
      <c r="B1" s="3" t="s">
        <v>1</v>
      </c>
      <c r="C1" s="3" t="s">
        <v>416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J1" s="3" t="s">
        <v>59</v>
      </c>
      <c r="BL1" s="3" t="s">
        <v>60</v>
      </c>
      <c r="BM1" s="3" t="s">
        <v>61</v>
      </c>
      <c r="BN1" s="3" t="s">
        <v>62</v>
      </c>
    </row>
    <row r="2" spans="1:68" s="2" customFormat="1" x14ac:dyDescent="0.25">
      <c r="B2" s="2" t="s">
        <v>63</v>
      </c>
      <c r="BF2" s="2" t="s">
        <v>64</v>
      </c>
      <c r="BG2" s="2" t="s">
        <v>65</v>
      </c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N2" s="2" t="s">
        <v>71</v>
      </c>
      <c r="BO2" s="2" t="s">
        <v>69</v>
      </c>
      <c r="BP2" s="2" t="s">
        <v>69</v>
      </c>
    </row>
    <row r="3" spans="1:68" x14ac:dyDescent="0.25">
      <c r="A3" t="s">
        <v>72</v>
      </c>
      <c r="B3" t="s">
        <v>73</v>
      </c>
      <c r="C3" t="s">
        <v>73</v>
      </c>
      <c r="F3" t="s">
        <v>74</v>
      </c>
      <c r="J3">
        <v>89589.952163268972</v>
      </c>
      <c r="K3">
        <v>18537.608989461649</v>
      </c>
      <c r="L3">
        <v>4.8012799999999993</v>
      </c>
      <c r="M3">
        <v>5.7671759999802417E-2</v>
      </c>
      <c r="N3">
        <v>6.3101959452739136</v>
      </c>
      <c r="O3">
        <v>0.8296756712688762</v>
      </c>
      <c r="P3">
        <v>0.37921782471860538</v>
      </c>
      <c r="Q3">
        <v>0.71487544841516315</v>
      </c>
      <c r="R3">
        <v>0.32674636834672405</v>
      </c>
      <c r="S3">
        <v>1.0320680417060739</v>
      </c>
      <c r="T3">
        <v>0.47172480921226467</v>
      </c>
      <c r="U3">
        <v>6.0650917280021508</v>
      </c>
      <c r="V3">
        <v>2.7721566046335426</v>
      </c>
      <c r="W3">
        <v>5.2258796043803954</v>
      </c>
      <c r="X3">
        <v>2.3885799770211986</v>
      </c>
      <c r="Y3">
        <v>7.54461961372653</v>
      </c>
      <c r="Z3">
        <v>3.4484007875886076</v>
      </c>
      <c r="AA3">
        <v>5.5424779023149071</v>
      </c>
      <c r="AB3">
        <v>2.5332867847653899</v>
      </c>
      <c r="AC3">
        <v>85694</v>
      </c>
      <c r="AD3">
        <v>7.4363342581003634E-19</v>
      </c>
      <c r="AE3">
        <v>3.3989070656060967E-19</v>
      </c>
      <c r="AF3">
        <v>1.0735860284814679E-18</v>
      </c>
      <c r="AG3">
        <v>4.9070133362641539E-19</v>
      </c>
      <c r="AH3">
        <v>2.1785549645637575E-3</v>
      </c>
      <c r="AI3">
        <v>9.9574677587967262E-4</v>
      </c>
      <c r="AJ3">
        <v>2.7066167884626877E-3</v>
      </c>
      <c r="AK3">
        <v>1.2371066989320572E-3</v>
      </c>
      <c r="AL3">
        <v>6.6369231676356584E-8</v>
      </c>
      <c r="AM3">
        <v>3.0335221986275027E-8</v>
      </c>
      <c r="AN3">
        <v>7.1304128197555746E-8</v>
      </c>
      <c r="AO3">
        <v>3.259080303895131E-8</v>
      </c>
      <c r="AP3">
        <v>99435</v>
      </c>
      <c r="AQ3">
        <v>3.9742664509488695E-4</v>
      </c>
      <c r="AR3">
        <v>1.8165082219128332E-4</v>
      </c>
      <c r="AS3">
        <v>4.2697737694416473E-4</v>
      </c>
      <c r="AT3">
        <v>1.9515750273982536E-4</v>
      </c>
      <c r="AU3">
        <v>1</v>
      </c>
      <c r="AV3">
        <v>0.4570675480198706</v>
      </c>
      <c r="AW3">
        <v>0</v>
      </c>
      <c r="AX3">
        <v>0</v>
      </c>
      <c r="AY3">
        <v>19.135534602859735</v>
      </c>
      <c r="AZ3">
        <v>8.7462318809784882</v>
      </c>
      <c r="BA3">
        <v>0</v>
      </c>
      <c r="BB3">
        <v>0</v>
      </c>
      <c r="BC3" t="s">
        <v>75</v>
      </c>
      <c r="BD3">
        <v>1</v>
      </c>
      <c r="BE3" t="s">
        <v>76</v>
      </c>
      <c r="BN3">
        <v>25.917000000000002</v>
      </c>
      <c r="BO3">
        <v>312.7397282523375</v>
      </c>
      <c r="BP3">
        <v>312.7397282523375</v>
      </c>
    </row>
    <row r="4" spans="1:68" x14ac:dyDescent="0.25">
      <c r="A4" t="s">
        <v>77</v>
      </c>
      <c r="B4" t="s">
        <v>78</v>
      </c>
      <c r="C4" t="s">
        <v>417</v>
      </c>
      <c r="F4" t="s">
        <v>74</v>
      </c>
      <c r="J4">
        <v>395481.860470552</v>
      </c>
      <c r="K4">
        <v>58959.395147723182</v>
      </c>
      <c r="L4">
        <v>5.1762674999999998</v>
      </c>
      <c r="M4">
        <v>5.1674241392461073E-2</v>
      </c>
      <c r="N4">
        <v>5.8374204634907443</v>
      </c>
      <c r="O4">
        <v>3.5379052820592385</v>
      </c>
      <c r="P4">
        <v>1.6141835208880091</v>
      </c>
      <c r="Q4">
        <v>3.2997046531504588</v>
      </c>
      <c r="R4">
        <v>1.5055035254682578</v>
      </c>
      <c r="S4">
        <v>3.2649309137843305</v>
      </c>
      <c r="T4">
        <v>1.4896378669586585</v>
      </c>
      <c r="U4">
        <v>24.19014597344383</v>
      </c>
      <c r="V4">
        <v>11.036851437549211</v>
      </c>
      <c r="W4">
        <v>22.561468118926573</v>
      </c>
      <c r="X4">
        <v>10.293760612894124</v>
      </c>
      <c r="Y4">
        <v>22.323705441792516</v>
      </c>
      <c r="Z4">
        <v>10.185280434733833</v>
      </c>
      <c r="AA4">
        <v>30.572651725238053</v>
      </c>
      <c r="AB4">
        <v>13.948895368957848</v>
      </c>
      <c r="AC4">
        <v>54639.333333333336</v>
      </c>
      <c r="AD4">
        <v>2.0470188218933933E-18</v>
      </c>
      <c r="AE4">
        <v>9.3396057435564099E-19</v>
      </c>
      <c r="AF4">
        <v>2.0254464369461176E-18</v>
      </c>
      <c r="AG4">
        <v>9.241180869197202E-19</v>
      </c>
      <c r="AH4">
        <v>5.996964179136444E-3</v>
      </c>
      <c r="AI4">
        <v>2.7361390375277013E-3</v>
      </c>
      <c r="AJ4">
        <v>5.1063512237807824E-3</v>
      </c>
      <c r="AK4">
        <v>2.3297932929667513E-3</v>
      </c>
      <c r="AL4">
        <v>2.8653306579980193E-7</v>
      </c>
      <c r="AM4">
        <v>1.3073186423305028E-7</v>
      </c>
      <c r="AN4">
        <v>2.109811277655414E-7</v>
      </c>
      <c r="AO4">
        <v>9.6260988496356847E-8</v>
      </c>
      <c r="AP4">
        <v>64567</v>
      </c>
      <c r="AQ4">
        <v>1.1141310225887052E-3</v>
      </c>
      <c r="AR4">
        <v>5.083267621359349E-4</v>
      </c>
      <c r="AS4">
        <v>8.2036123463871224E-4</v>
      </c>
      <c r="AT4">
        <v>3.7429311430248121E-4</v>
      </c>
      <c r="AU4">
        <v>5</v>
      </c>
      <c r="AV4">
        <v>2.2812701191769515</v>
      </c>
      <c r="AW4">
        <v>0</v>
      </c>
      <c r="AX4">
        <v>0</v>
      </c>
      <c r="AY4">
        <v>22.161678369704823</v>
      </c>
      <c r="AZ4">
        <v>10.111354931123559</v>
      </c>
      <c r="BA4">
        <v>0</v>
      </c>
      <c r="BB4">
        <v>0</v>
      </c>
      <c r="BC4" t="s">
        <v>75</v>
      </c>
      <c r="BD4">
        <v>0</v>
      </c>
      <c r="BE4" t="s">
        <v>79</v>
      </c>
      <c r="BN4" t="s">
        <v>80</v>
      </c>
    </row>
    <row r="5" spans="1:68" ht="30" x14ac:dyDescent="0.25">
      <c r="A5" t="s">
        <v>81</v>
      </c>
      <c r="B5" t="s">
        <v>82</v>
      </c>
      <c r="C5" t="s">
        <v>418</v>
      </c>
      <c r="F5">
        <v>2082.56</v>
      </c>
      <c r="G5">
        <v>0.72068195267096358</v>
      </c>
      <c r="H5">
        <v>1500.863407354442</v>
      </c>
      <c r="I5">
        <v>40.032286589661808</v>
      </c>
      <c r="J5">
        <v>9929012.8099846467</v>
      </c>
      <c r="K5">
        <v>386529.26815372449</v>
      </c>
      <c r="L5">
        <v>6.9293475000000004</v>
      </c>
      <c r="M5">
        <v>0.15991735596088649</v>
      </c>
      <c r="N5">
        <v>4.6433079935593957</v>
      </c>
      <c r="O5">
        <v>367.97882188285593</v>
      </c>
      <c r="P5">
        <v>62.729867756342635</v>
      </c>
      <c r="Q5">
        <v>345.33959006741907</v>
      </c>
      <c r="R5">
        <v>58.870526040368453</v>
      </c>
      <c r="S5">
        <v>416.73503974187776</v>
      </c>
      <c r="T5">
        <v>71.041408847067473</v>
      </c>
      <c r="U5">
        <v>2076.6178269920897</v>
      </c>
      <c r="V5">
        <v>354.00396414429218</v>
      </c>
      <c r="W5">
        <v>1948.8576691199908</v>
      </c>
      <c r="X5">
        <v>332.22451018865786</v>
      </c>
      <c r="Y5">
        <v>2351.764180971631</v>
      </c>
      <c r="Z5">
        <v>400.90855042037703</v>
      </c>
      <c r="AA5">
        <v>1919.1421371011481</v>
      </c>
      <c r="AB5">
        <v>327.158861615967</v>
      </c>
      <c r="AC5">
        <v>33374.5</v>
      </c>
      <c r="AD5">
        <v>1.0800502903883423E-16</v>
      </c>
      <c r="AE5">
        <v>1.8411769334874515E-17</v>
      </c>
      <c r="AF5">
        <v>1.30333970860492E-16</v>
      </c>
      <c r="AG5">
        <v>2.2218215478825604E-17</v>
      </c>
      <c r="AH5">
        <v>0.31641247426996649</v>
      </c>
      <c r="AI5">
        <v>5.3939279890761846E-2</v>
      </c>
      <c r="AJ5">
        <v>0.32858485885568112</v>
      </c>
      <c r="AK5">
        <v>5.6014323425697406E-2</v>
      </c>
      <c r="AL5">
        <v>2.4750701496768333E-5</v>
      </c>
      <c r="AM5">
        <v>4.2192869247873561E-6</v>
      </c>
      <c r="AN5">
        <v>2.22265009020903E-5</v>
      </c>
      <c r="AO5">
        <v>3.7889828961901833E-6</v>
      </c>
      <c r="AP5">
        <v>36385</v>
      </c>
      <c r="AQ5">
        <v>5.423264725883814E-2</v>
      </c>
      <c r="AR5">
        <v>9.2451157194755763E-3</v>
      </c>
      <c r="AS5">
        <v>4.870173006525487E-2</v>
      </c>
      <c r="AT5">
        <v>8.3022524798209568E-3</v>
      </c>
      <c r="AU5">
        <v>498</v>
      </c>
      <c r="AV5">
        <v>84.894761015903129</v>
      </c>
      <c r="AW5">
        <v>461</v>
      </c>
      <c r="AX5">
        <v>78.58731893239225</v>
      </c>
      <c r="AY5">
        <v>25.553431011966747</v>
      </c>
      <c r="AZ5">
        <v>4.3561293552154314</v>
      </c>
      <c r="BA5">
        <v>19.602305525783539</v>
      </c>
      <c r="BB5">
        <v>19.602305525783539</v>
      </c>
      <c r="BC5" t="s">
        <v>400</v>
      </c>
      <c r="BD5">
        <v>0</v>
      </c>
      <c r="BE5" t="s">
        <v>83</v>
      </c>
      <c r="BN5" s="1" t="s">
        <v>84</v>
      </c>
      <c r="BO5" s="1"/>
    </row>
    <row r="6" spans="1:68" x14ac:dyDescent="0.25">
      <c r="A6" t="s">
        <v>85</v>
      </c>
      <c r="B6" t="s">
        <v>86</v>
      </c>
      <c r="C6" t="s">
        <v>86</v>
      </c>
      <c r="D6">
        <v>0.15918826384218654</v>
      </c>
      <c r="E6">
        <v>56115</v>
      </c>
      <c r="F6">
        <v>1712.3340985081031</v>
      </c>
      <c r="G6">
        <v>1.0670395611043719</v>
      </c>
      <c r="H6">
        <v>1827.1282249361368</v>
      </c>
      <c r="I6">
        <v>106.90570798154303</v>
      </c>
      <c r="J6">
        <v>12483426.001458466</v>
      </c>
      <c r="K6">
        <v>1142313.5994041143</v>
      </c>
      <c r="L6">
        <v>5.5778549999999996</v>
      </c>
      <c r="M6">
        <v>1.9850795286549316E-2</v>
      </c>
      <c r="N6">
        <v>13.019892455123077</v>
      </c>
      <c r="O6">
        <v>46.228279871486592</v>
      </c>
      <c r="P6">
        <v>51.520468859292656</v>
      </c>
      <c r="Q6">
        <v>47.081083645909693</v>
      </c>
      <c r="R6">
        <v>52.470901157993708</v>
      </c>
      <c r="S6">
        <v>33.459942193620265</v>
      </c>
      <c r="T6">
        <v>37.290418648767897</v>
      </c>
      <c r="U6">
        <v>648.11551218357295</v>
      </c>
      <c r="V6">
        <v>722.31143264480068</v>
      </c>
      <c r="W6">
        <v>660.07172938630788</v>
      </c>
      <c r="X6">
        <v>735.63639125846487</v>
      </c>
      <c r="Y6">
        <v>469.10479110919107</v>
      </c>
      <c r="Z6">
        <v>522.80765906224201</v>
      </c>
      <c r="AA6">
        <v>902.12822810742739</v>
      </c>
      <c r="AB6">
        <v>1005.4033897109171</v>
      </c>
      <c r="AC6">
        <v>56115</v>
      </c>
      <c r="AD6">
        <v>6.1506241234761992E-17</v>
      </c>
      <c r="AE6">
        <v>6.8547443145125941E-17</v>
      </c>
      <c r="AF6">
        <v>4.3711722774690073E-17</v>
      </c>
      <c r="AG6">
        <v>4.8715817639334389E-17</v>
      </c>
      <c r="AH6">
        <v>0.18018922031064838</v>
      </c>
      <c r="AI6">
        <v>0.20081718678702051</v>
      </c>
      <c r="AJ6">
        <v>0.11020158569122551</v>
      </c>
      <c r="AK6">
        <v>0.12281740483602545</v>
      </c>
      <c r="AL6">
        <v>8.382981784335874E-6</v>
      </c>
      <c r="AM6">
        <v>9.3426610976776807E-6</v>
      </c>
      <c r="AN6">
        <v>4.433504918191068E-6</v>
      </c>
      <c r="AO6">
        <v>4.941050212341341E-6</v>
      </c>
      <c r="AP6">
        <v>61490</v>
      </c>
      <c r="AQ6">
        <v>3.1042302592706746E-2</v>
      </c>
      <c r="AR6">
        <v>3.4596008947214534E-2</v>
      </c>
      <c r="AS6">
        <v>1.6417332729256776E-2</v>
      </c>
      <c r="AT6">
        <v>1.8296780282149833E-2</v>
      </c>
      <c r="AU6">
        <v>34</v>
      </c>
      <c r="AV6">
        <v>37.892301986697738</v>
      </c>
      <c r="AW6">
        <v>18</v>
      </c>
      <c r="AX6">
        <v>20.060630463545863</v>
      </c>
      <c r="AY6">
        <v>5.1509553411128524</v>
      </c>
      <c r="AZ6">
        <v>5.7406339795718191</v>
      </c>
      <c r="BA6">
        <v>3.8370957494250435</v>
      </c>
      <c r="BB6">
        <v>3.8370957494250435</v>
      </c>
      <c r="BC6" t="s">
        <v>87</v>
      </c>
      <c r="BD6">
        <v>0</v>
      </c>
      <c r="BE6" t="s">
        <v>88</v>
      </c>
      <c r="BN6">
        <v>23.84</v>
      </c>
      <c r="BO6">
        <v>74.121423862554877</v>
      </c>
      <c r="BP6">
        <v>74.121423862554877</v>
      </c>
    </row>
    <row r="7" spans="1:68" x14ac:dyDescent="0.25">
      <c r="A7" t="s">
        <v>89</v>
      </c>
      <c r="B7" t="s">
        <v>90</v>
      </c>
      <c r="C7" t="s">
        <v>90</v>
      </c>
      <c r="F7">
        <v>3736.4</v>
      </c>
      <c r="G7">
        <v>13.536161256785039</v>
      </c>
      <c r="H7">
        <v>50576.512919851622</v>
      </c>
      <c r="I7">
        <v>33198.803565352595</v>
      </c>
      <c r="J7">
        <v>195342.68878127201</v>
      </c>
      <c r="K7">
        <v>99496.93429517714</v>
      </c>
      <c r="L7">
        <v>5.1263375</v>
      </c>
      <c r="M7">
        <v>6.9213741955991351E-2</v>
      </c>
      <c r="N7">
        <v>5.5290566499352041</v>
      </c>
      <c r="O7">
        <v>2.3180644017124457</v>
      </c>
      <c r="P7">
        <v>1.5274990994455739</v>
      </c>
      <c r="Q7">
        <v>2.1625214238905475</v>
      </c>
      <c r="R7">
        <v>1.4250033454999484</v>
      </c>
      <c r="S7">
        <v>2.3029140326668465</v>
      </c>
      <c r="T7">
        <v>1.5175156947324329</v>
      </c>
      <c r="U7">
        <v>15.134773796978713</v>
      </c>
      <c r="V7">
        <v>9.9731281530051596</v>
      </c>
      <c r="W7">
        <v>14.119224883279925</v>
      </c>
      <c r="X7">
        <v>9.3039275691163521</v>
      </c>
      <c r="Y7">
        <v>15.035856179212573</v>
      </c>
      <c r="Z7">
        <v>9.9079459380738317</v>
      </c>
      <c r="AA7">
        <v>17.452008293855179</v>
      </c>
      <c r="AB7">
        <v>11.500080382877719</v>
      </c>
      <c r="AC7">
        <v>93518</v>
      </c>
      <c r="AD7">
        <v>2.1925785107993273E-18</v>
      </c>
      <c r="AE7">
        <v>1.4448095998694137E-18</v>
      </c>
      <c r="AF7">
        <v>2.3349224495355156E-18</v>
      </c>
      <c r="AG7">
        <v>1.5386077868699296E-18</v>
      </c>
      <c r="AH7">
        <v>6.4233971122189667E-3</v>
      </c>
      <c r="AI7">
        <v>4.2327267944097923E-3</v>
      </c>
      <c r="AJ7">
        <v>5.8865709258625462E-3</v>
      </c>
      <c r="AK7">
        <v>3.8789827329365786E-3</v>
      </c>
      <c r="AL7">
        <v>1.7931567091279916E-7</v>
      </c>
      <c r="AM7">
        <v>1.1816087837483531E-7</v>
      </c>
      <c r="AN7">
        <v>1.4210373371402222E-7</v>
      </c>
      <c r="AO7">
        <v>9.363990280669913E-8</v>
      </c>
      <c r="AP7">
        <v>109393</v>
      </c>
      <c r="AQ7">
        <v>1.1812958834850023E-3</v>
      </c>
      <c r="AR7">
        <v>7.7842030483238627E-4</v>
      </c>
      <c r="AS7">
        <v>9.3615106147558393E-4</v>
      </c>
      <c r="AT7">
        <v>6.1688100740108745E-4</v>
      </c>
      <c r="AU7">
        <v>0</v>
      </c>
      <c r="AV7">
        <v>0</v>
      </c>
      <c r="AW7">
        <v>2</v>
      </c>
      <c r="AX7">
        <v>1.3179091127210703</v>
      </c>
      <c r="AY7">
        <v>0</v>
      </c>
      <c r="AZ7">
        <v>0</v>
      </c>
      <c r="BA7">
        <v>13.301537179938231</v>
      </c>
      <c r="BB7">
        <v>13.301537179938231</v>
      </c>
      <c r="BC7" t="s">
        <v>201</v>
      </c>
      <c r="BD7">
        <v>0</v>
      </c>
      <c r="BE7" t="s">
        <v>91</v>
      </c>
      <c r="BN7">
        <v>21.706</v>
      </c>
      <c r="BO7">
        <v>16.886737122148684</v>
      </c>
      <c r="BP7">
        <v>16.886737122148684</v>
      </c>
    </row>
    <row r="8" spans="1:68" x14ac:dyDescent="0.25">
      <c r="A8" t="s">
        <v>92</v>
      </c>
      <c r="B8" t="s">
        <v>93</v>
      </c>
      <c r="C8" t="s">
        <v>93</v>
      </c>
      <c r="F8">
        <v>6283.6</v>
      </c>
      <c r="G8">
        <v>0.74917096080155854</v>
      </c>
      <c r="H8">
        <v>4707.4906492926739</v>
      </c>
      <c r="I8">
        <v>146.73046938708274</v>
      </c>
      <c r="J8">
        <v>769809.76287895604</v>
      </c>
      <c r="K8">
        <v>74017.359468055409</v>
      </c>
      <c r="L8">
        <v>6.1470150000000006</v>
      </c>
      <c r="M8">
        <v>0.11310752546030382</v>
      </c>
      <c r="N8">
        <v>5.7717824381556362</v>
      </c>
      <c r="O8">
        <v>17.90061698885593</v>
      </c>
      <c r="P8">
        <v>4.4204314522112211</v>
      </c>
      <c r="Q8">
        <v>12.922123444489674</v>
      </c>
      <c r="R8">
        <v>3.1910274902222193</v>
      </c>
      <c r="S8">
        <v>22.480820640375875</v>
      </c>
      <c r="T8">
        <v>5.5514805267384251</v>
      </c>
      <c r="U8">
        <v>121.21908375728501</v>
      </c>
      <c r="V8">
        <v>29.93420007715476</v>
      </c>
      <c r="W8">
        <v>87.505808605074392</v>
      </c>
      <c r="X8">
        <v>21.60894391795868</v>
      </c>
      <c r="Y8">
        <v>152.23522640782409</v>
      </c>
      <c r="Z8">
        <v>37.593418336730267</v>
      </c>
      <c r="AA8">
        <v>144.59470284512406</v>
      </c>
      <c r="AB8">
        <v>35.706644786469596</v>
      </c>
      <c r="AC8">
        <v>86703</v>
      </c>
      <c r="AD8">
        <v>1.259853638344092E-17</v>
      </c>
      <c r="AE8">
        <v>3.111119941612079E-18</v>
      </c>
      <c r="AF8">
        <v>2.1917871159802277E-17</v>
      </c>
      <c r="AG8">
        <v>5.4124641123051845E-18</v>
      </c>
      <c r="AH8">
        <v>3.6908781977470807E-2</v>
      </c>
      <c r="AI8">
        <v>9.1143640924550105E-3</v>
      </c>
      <c r="AJ8">
        <v>5.5257125628202078E-2</v>
      </c>
      <c r="AK8">
        <v>1.3645358494500834E-2</v>
      </c>
      <c r="AL8">
        <v>1.1113331580522868E-6</v>
      </c>
      <c r="AM8">
        <v>2.7443590624825311E-7</v>
      </c>
      <c r="AN8">
        <v>1.4387736765705251E-6</v>
      </c>
      <c r="AO8">
        <v>3.5529503907520934E-7</v>
      </c>
      <c r="AP8">
        <v>91694</v>
      </c>
      <c r="AQ8">
        <v>6.1367171045764368E-3</v>
      </c>
      <c r="AR8">
        <v>1.5154191232224115E-3</v>
      </c>
      <c r="AS8">
        <v>7.9448246159584644E-3</v>
      </c>
      <c r="AT8">
        <v>1.9619185549050342E-3</v>
      </c>
      <c r="AU8">
        <v>4</v>
      </c>
      <c r="AV8">
        <v>0.98777186394483962</v>
      </c>
      <c r="AW8">
        <v>4</v>
      </c>
      <c r="AX8">
        <v>0.98777186394483962</v>
      </c>
      <c r="AY8">
        <v>4.5711251215934068</v>
      </c>
      <c r="AZ8">
        <v>1.1288071954203502</v>
      </c>
      <c r="BA8">
        <v>2.6275127606040209</v>
      </c>
      <c r="BB8">
        <v>2.6275127606040209</v>
      </c>
      <c r="BC8" t="s">
        <v>75</v>
      </c>
      <c r="BD8">
        <v>1</v>
      </c>
      <c r="BE8" t="s">
        <v>94</v>
      </c>
      <c r="BN8">
        <v>25.327000000000002</v>
      </c>
      <c r="BO8">
        <v>207.76642021663926</v>
      </c>
      <c r="BP8">
        <v>207.76642021663926</v>
      </c>
    </row>
    <row r="9" spans="1:68" x14ac:dyDescent="0.25">
      <c r="A9" t="s">
        <v>95</v>
      </c>
      <c r="B9" t="s">
        <v>95</v>
      </c>
      <c r="C9" t="s">
        <v>95</v>
      </c>
      <c r="F9" t="s">
        <v>74</v>
      </c>
      <c r="J9">
        <v>23101133.798127793</v>
      </c>
      <c r="K9">
        <v>6022734.4215370109</v>
      </c>
      <c r="L9">
        <v>4.9595175000000005</v>
      </c>
      <c r="M9">
        <v>0.10253273486323948</v>
      </c>
      <c r="N9">
        <v>7.3773851230474401</v>
      </c>
      <c r="O9">
        <v>392.883758408924</v>
      </c>
      <c r="P9">
        <v>0</v>
      </c>
      <c r="Q9">
        <v>344.42581957556479</v>
      </c>
      <c r="R9">
        <v>0</v>
      </c>
      <c r="S9">
        <v>423.71005612960033</v>
      </c>
      <c r="T9">
        <v>0</v>
      </c>
      <c r="U9">
        <v>3291.3385527818846</v>
      </c>
      <c r="V9">
        <v>0</v>
      </c>
      <c r="W9">
        <v>2885.3877369057582</v>
      </c>
      <c r="X9">
        <v>0</v>
      </c>
      <c r="Y9">
        <v>3549.5823207057101</v>
      </c>
      <c r="Z9">
        <v>0</v>
      </c>
      <c r="AA9">
        <v>3752.7107894864525</v>
      </c>
      <c r="AB9">
        <v>0</v>
      </c>
      <c r="AC9">
        <v>45353</v>
      </c>
      <c r="AD9">
        <v>2.1729978126530858E-16</v>
      </c>
      <c r="AE9">
        <v>0</v>
      </c>
      <c r="AF9">
        <v>2.6732055869195302E-16</v>
      </c>
      <c r="AG9">
        <v>0</v>
      </c>
      <c r="AH9">
        <v>0.63660333282959247</v>
      </c>
      <c r="AI9">
        <v>0</v>
      </c>
      <c r="AJ9">
        <v>0.67394162448282535</v>
      </c>
      <c r="AK9">
        <v>0</v>
      </c>
      <c r="AL9">
        <v>3.6644733840844337E-5</v>
      </c>
      <c r="AM9">
        <v>0</v>
      </c>
      <c r="AN9">
        <v>3.3547068745903714E-5</v>
      </c>
      <c r="AO9">
        <v>0</v>
      </c>
      <c r="AP9">
        <v>91694</v>
      </c>
      <c r="AQ9">
        <v>0.20235009036163407</v>
      </c>
      <c r="AR9">
        <v>0</v>
      </c>
      <c r="AS9">
        <v>0.18524496375343733</v>
      </c>
      <c r="AT9">
        <v>0</v>
      </c>
      <c r="AU9">
        <v>543</v>
      </c>
      <c r="AW9">
        <v>536</v>
      </c>
      <c r="AY9">
        <v>18.818961245822173</v>
      </c>
      <c r="BA9">
        <v>15.100368200319275</v>
      </c>
      <c r="BB9">
        <v>15.100368200319275</v>
      </c>
      <c r="BC9" t="s">
        <v>75</v>
      </c>
      <c r="BD9">
        <v>0</v>
      </c>
      <c r="BE9" t="s">
        <v>96</v>
      </c>
      <c r="BN9">
        <v>26.303999999999998</v>
      </c>
      <c r="BO9">
        <v>408.96078218475242</v>
      </c>
      <c r="BP9">
        <v>408.96078218475242</v>
      </c>
    </row>
    <row r="10" spans="1:68" x14ac:dyDescent="0.25">
      <c r="A10" t="s">
        <v>97</v>
      </c>
      <c r="B10" t="s">
        <v>98</v>
      </c>
      <c r="C10" t="s">
        <v>98</v>
      </c>
      <c r="F10" t="s">
        <v>74</v>
      </c>
      <c r="J10">
        <v>316783.22159290023</v>
      </c>
      <c r="K10">
        <v>67934.01271857119</v>
      </c>
      <c r="L10">
        <v>3.4656525000000005</v>
      </c>
      <c r="M10">
        <v>0.27797767611899915</v>
      </c>
      <c r="N10">
        <v>5.9512617551825517</v>
      </c>
      <c r="O10">
        <v>10.206713319320755</v>
      </c>
      <c r="P10">
        <v>2.6166683137156586</v>
      </c>
      <c r="Q10">
        <v>7.61689178048006</v>
      </c>
      <c r="R10">
        <v>1.9527225608713183</v>
      </c>
      <c r="S10">
        <v>14.506867660647773</v>
      </c>
      <c r="T10">
        <v>3.719087599631886</v>
      </c>
      <c r="U10">
        <v>70.949535942706717</v>
      </c>
      <c r="V10">
        <v>18.189146375129674</v>
      </c>
      <c r="W10">
        <v>52.94700852701537</v>
      </c>
      <c r="X10">
        <v>13.573885655866924</v>
      </c>
      <c r="Y10">
        <v>100.84103435695542</v>
      </c>
      <c r="Z10">
        <v>25.852351395494804</v>
      </c>
      <c r="AA10">
        <v>62.621990191207331</v>
      </c>
      <c r="AB10">
        <v>16.054235320293071</v>
      </c>
      <c r="AC10">
        <v>28109</v>
      </c>
      <c r="AD10">
        <v>2.4713594175218898E-18</v>
      </c>
      <c r="AE10">
        <v>6.3357592961792605E-19</v>
      </c>
      <c r="AF10">
        <v>4.7068653520538841E-18</v>
      </c>
      <c r="AG10">
        <v>1.206686720624493E-18</v>
      </c>
      <c r="AH10">
        <v>7.2401160859585515E-3</v>
      </c>
      <c r="AI10">
        <v>1.856129564635557E-3</v>
      </c>
      <c r="AJ10">
        <v>1.1866474083052293E-2</v>
      </c>
      <c r="AK10">
        <v>3.0421768259008366E-3</v>
      </c>
      <c r="AL10">
        <v>6.7243268914078874E-7</v>
      </c>
      <c r="AM10">
        <v>1.7238980421352798E-7</v>
      </c>
      <c r="AN10">
        <v>9.5304765640940141E-7</v>
      </c>
      <c r="AO10">
        <v>2.4433032710606286E-7</v>
      </c>
      <c r="AP10">
        <v>29169</v>
      </c>
      <c r="AQ10">
        <v>1.1811941045694161E-3</v>
      </c>
      <c r="AR10">
        <v>3.028196334194894E-4</v>
      </c>
      <c r="AS10">
        <v>1.6741218731690568E-3</v>
      </c>
      <c r="AT10">
        <v>4.2919023213158108E-4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75</v>
      </c>
      <c r="BD10">
        <v>0</v>
      </c>
      <c r="BE10" t="s">
        <v>99</v>
      </c>
      <c r="BN10">
        <v>26.323</v>
      </c>
      <c r="BO10">
        <v>414.38233444315694</v>
      </c>
      <c r="BP10">
        <v>414.38233444315694</v>
      </c>
    </row>
    <row r="11" spans="1:68" x14ac:dyDescent="0.25">
      <c r="A11" t="s">
        <v>100</v>
      </c>
      <c r="B11" t="s">
        <v>101</v>
      </c>
      <c r="C11" t="s">
        <v>419</v>
      </c>
      <c r="F11">
        <v>12056</v>
      </c>
      <c r="G11">
        <v>12.943078487280777</v>
      </c>
      <c r="H11">
        <v>156041.75424265704</v>
      </c>
      <c r="I11">
        <v>149652.94002015627</v>
      </c>
      <c r="J11">
        <v>669979114.34261799</v>
      </c>
      <c r="K11">
        <v>8363767.5692475652</v>
      </c>
      <c r="L11">
        <v>5.1568975000000004</v>
      </c>
      <c r="M11">
        <v>5.9345363422680729E-2</v>
      </c>
      <c r="N11">
        <v>7.005903745332061</v>
      </c>
      <c r="O11">
        <v>6857.4929397216938</v>
      </c>
      <c r="P11">
        <v>2870.3519032420108</v>
      </c>
      <c r="Q11">
        <v>5258.0040770458845</v>
      </c>
      <c r="R11">
        <v>2200.8512648086544</v>
      </c>
      <c r="S11">
        <v>9381.0926465159664</v>
      </c>
      <c r="T11">
        <v>3926.6591112975398</v>
      </c>
      <c r="U11">
        <v>54900.428409706074</v>
      </c>
      <c r="V11">
        <v>22979.761052586222</v>
      </c>
      <c r="W11">
        <v>42095.074533392893</v>
      </c>
      <c r="X11">
        <v>17619.803383850409</v>
      </c>
      <c r="Y11">
        <v>75104.124754049233</v>
      </c>
      <c r="Z11">
        <v>31436.454885779232</v>
      </c>
      <c r="AA11">
        <v>50629.349418702666</v>
      </c>
      <c r="AB11">
        <v>21192.008616165756</v>
      </c>
      <c r="AC11">
        <v>51399.125</v>
      </c>
      <c r="AD11">
        <v>3.5928252655566034E-15</v>
      </c>
      <c r="AE11">
        <v>1.5038546783286825E-15</v>
      </c>
      <c r="AF11">
        <v>6.4101560563768462E-15</v>
      </c>
      <c r="AG11">
        <v>2.6831093809695278E-15</v>
      </c>
      <c r="AH11">
        <v>10.52557220725029</v>
      </c>
      <c r="AI11">
        <v>4.4057057708058274</v>
      </c>
      <c r="AJ11">
        <v>16.160638773769993</v>
      </c>
      <c r="AK11">
        <v>6.764384691262971</v>
      </c>
      <c r="AL11">
        <v>5.3461196308434648E-4</v>
      </c>
      <c r="AM11">
        <v>2.2377339345789818E-4</v>
      </c>
      <c r="AN11">
        <v>7.0980836858689888E-4</v>
      </c>
      <c r="AO11">
        <v>2.9710563607130715E-4</v>
      </c>
      <c r="AP11">
        <v>52508</v>
      </c>
      <c r="AQ11">
        <v>1.6904995591582361</v>
      </c>
      <c r="AR11">
        <v>0.70759513275657138</v>
      </c>
      <c r="AS11">
        <v>2.2444891192860656</v>
      </c>
      <c r="AT11">
        <v>0.93947943832811376</v>
      </c>
      <c r="AU11">
        <v>4317</v>
      </c>
      <c r="AV11">
        <v>1806.9736673762659</v>
      </c>
      <c r="AW11">
        <v>6460</v>
      </c>
      <c r="AX11">
        <v>2703.9726410124345</v>
      </c>
      <c r="AY11">
        <v>10.255356589463785</v>
      </c>
      <c r="AZ11">
        <v>4.2926011829313717</v>
      </c>
      <c r="BA11">
        <v>8.6013917626431144</v>
      </c>
      <c r="BB11">
        <v>8.6013917626431144</v>
      </c>
      <c r="BC11" t="s">
        <v>87</v>
      </c>
      <c r="BD11">
        <v>0</v>
      </c>
      <c r="BE11" t="s">
        <v>102</v>
      </c>
      <c r="BJ11" t="s">
        <v>103</v>
      </c>
      <c r="BN11" t="s">
        <v>104</v>
      </c>
    </row>
    <row r="12" spans="1:68" x14ac:dyDescent="0.25">
      <c r="A12" t="s">
        <v>105</v>
      </c>
      <c r="B12" t="s">
        <v>106</v>
      </c>
      <c r="C12" t="s">
        <v>106</v>
      </c>
      <c r="D12">
        <v>0.29168146594172539</v>
      </c>
      <c r="E12">
        <v>271064</v>
      </c>
      <c r="F12">
        <v>649.52132949076542</v>
      </c>
      <c r="G12">
        <v>2.1773834298461443</v>
      </c>
      <c r="H12">
        <v>1414.2569801648303</v>
      </c>
      <c r="I12">
        <v>138.54879151002791</v>
      </c>
      <c r="J12">
        <v>198535936.86166227</v>
      </c>
      <c r="K12">
        <v>293727058.635611</v>
      </c>
      <c r="L12">
        <v>3.9855825</v>
      </c>
      <c r="M12">
        <v>2.6746733132490312E-2</v>
      </c>
      <c r="N12">
        <v>6.8988326245214964</v>
      </c>
      <c r="O12">
        <v>707.8324832886874</v>
      </c>
      <c r="P12">
        <v>496.63006196626822</v>
      </c>
      <c r="Q12">
        <v>625.07642640504798</v>
      </c>
      <c r="R12">
        <v>438.56668308987986</v>
      </c>
      <c r="S12">
        <v>873.42256876605359</v>
      </c>
      <c r="T12">
        <v>612.81152630022973</v>
      </c>
      <c r="U12">
        <v>5591.0503116967511</v>
      </c>
      <c r="V12">
        <v>3922.797735777292</v>
      </c>
      <c r="W12">
        <v>4937.3740697075027</v>
      </c>
      <c r="X12">
        <v>3464.1648244185235</v>
      </c>
      <c r="Y12">
        <v>6899.0186811626745</v>
      </c>
      <c r="Z12">
        <v>4840.495676623068</v>
      </c>
      <c r="AA12">
        <v>4941.1457358116722</v>
      </c>
      <c r="AB12">
        <v>3466.8111041743309</v>
      </c>
      <c r="AC12">
        <v>271010</v>
      </c>
      <c r="AD12">
        <v>2.2219303215430085E-15</v>
      </c>
      <c r="AE12">
        <v>1.5589527456351347E-15</v>
      </c>
      <c r="AF12">
        <v>3.1047148909815384E-15</v>
      </c>
      <c r="AG12">
        <v>2.1783328472464297E-15</v>
      </c>
      <c r="AH12">
        <v>6.5093864327567417</v>
      </c>
      <c r="AI12">
        <v>4.5671215489327812</v>
      </c>
      <c r="AJ12">
        <v>7.8272939702901416</v>
      </c>
      <c r="AK12">
        <v>5.491793017795116</v>
      </c>
      <c r="AL12">
        <v>6.2705180431363051E-5</v>
      </c>
      <c r="AM12">
        <v>4.3995264951033601E-5</v>
      </c>
      <c r="AN12">
        <v>6.5202559925479927E-5</v>
      </c>
      <c r="AO12">
        <v>4.5747478592252879E-5</v>
      </c>
      <c r="AP12">
        <v>1020600</v>
      </c>
      <c r="AQ12">
        <v>3.8539839201097341</v>
      </c>
      <c r="AR12">
        <v>2.7040356556799581</v>
      </c>
      <c r="AS12">
        <v>4.0074777837191951</v>
      </c>
      <c r="AT12">
        <v>2.811730157974675</v>
      </c>
      <c r="AU12">
        <v>354</v>
      </c>
      <c r="AV12">
        <v>248.37379759577465</v>
      </c>
      <c r="AW12">
        <v>751</v>
      </c>
      <c r="AX12">
        <v>526.9172937695671</v>
      </c>
      <c r="AY12">
        <v>7.1698031180564668</v>
      </c>
      <c r="AZ12">
        <v>5.0304836961743238</v>
      </c>
      <c r="BA12">
        <v>10.885606123238324</v>
      </c>
      <c r="BB12">
        <v>10.885606123238325</v>
      </c>
      <c r="BC12" t="s">
        <v>87</v>
      </c>
      <c r="BD12">
        <v>0</v>
      </c>
      <c r="BE12" t="s">
        <v>107</v>
      </c>
    </row>
    <row r="13" spans="1:68" x14ac:dyDescent="0.25">
      <c r="A13" t="s">
        <v>108</v>
      </c>
      <c r="B13" t="s">
        <v>109</v>
      </c>
      <c r="C13" t="s">
        <v>109</v>
      </c>
      <c r="F13" t="s">
        <v>74</v>
      </c>
      <c r="J13">
        <v>57157820.003176257</v>
      </c>
      <c r="K13">
        <v>3311132.003588907</v>
      </c>
      <c r="L13">
        <v>6.6008225000000005</v>
      </c>
      <c r="M13">
        <v>-6.1789077488665835E-2</v>
      </c>
      <c r="N13">
        <v>8.9364439986211579</v>
      </c>
      <c r="O13">
        <v>-779.67612187925511</v>
      </c>
      <c r="P13">
        <v>-61.093754600200512</v>
      </c>
      <c r="Q13">
        <v>-687.73607066966008</v>
      </c>
      <c r="R13">
        <v>-53.889528680096298</v>
      </c>
      <c r="S13">
        <v>-759.38849609592717</v>
      </c>
      <c r="T13">
        <v>-59.504059602180185</v>
      </c>
      <c r="U13">
        <v>-7747.208122115343</v>
      </c>
      <c r="V13">
        <v>-607.05467125039615</v>
      </c>
      <c r="W13">
        <v>-6833.6509520408408</v>
      </c>
      <c r="X13">
        <v>-535.47028384186558</v>
      </c>
      <c r="Y13">
        <v>-7545.6212646543217</v>
      </c>
      <c r="Z13">
        <v>-591.25875592767898</v>
      </c>
      <c r="AA13">
        <v>-10007.52167840736</v>
      </c>
      <c r="AB13">
        <v>-784.16801081858739</v>
      </c>
      <c r="AC13">
        <v>50418</v>
      </c>
      <c r="AD13">
        <v>-5.7212047911398942E-16</v>
      </c>
      <c r="AE13">
        <v>-4.4830138017426963E-17</v>
      </c>
      <c r="AF13">
        <v>-6.3172738605525084E-16</v>
      </c>
      <c r="AG13">
        <v>-4.9500807854498584E-17</v>
      </c>
      <c r="AH13">
        <v>-1.6760891412925452</v>
      </c>
      <c r="AI13">
        <v>-0.13133476300309932</v>
      </c>
      <c r="AJ13">
        <v>-1.5926473551889246</v>
      </c>
      <c r="AK13">
        <v>-0.12479644297435477</v>
      </c>
      <c r="AL13">
        <v>-8.678810029438625E-5</v>
      </c>
      <c r="AM13">
        <v>-6.8005300570484219E-6</v>
      </c>
      <c r="AN13">
        <v>-7.1313594790945622E-5</v>
      </c>
      <c r="AO13">
        <v>-5.5879808776430501E-6</v>
      </c>
      <c r="AP13">
        <v>52508</v>
      </c>
      <c r="AQ13">
        <v>-0.27443315043193917</v>
      </c>
      <c r="AR13">
        <v>-2.1503995154086943E-2</v>
      </c>
      <c r="AS13">
        <v>-0.22550112769747815</v>
      </c>
      <c r="AT13">
        <v>-1.7669786429283192E-2</v>
      </c>
      <c r="BC13" t="s">
        <v>87</v>
      </c>
      <c r="BD13">
        <v>0</v>
      </c>
      <c r="BE13" t="s">
        <v>110</v>
      </c>
      <c r="BN13" t="s">
        <v>111</v>
      </c>
    </row>
    <row r="14" spans="1:68" x14ac:dyDescent="0.25">
      <c r="A14" t="s">
        <v>112</v>
      </c>
      <c r="B14" t="s">
        <v>113</v>
      </c>
      <c r="C14" t="s">
        <v>113</v>
      </c>
      <c r="F14">
        <v>296.88</v>
      </c>
      <c r="G14">
        <v>1.1229067454341832</v>
      </c>
      <c r="H14">
        <v>333.36855458450032</v>
      </c>
      <c r="I14">
        <v>31.113655669464567</v>
      </c>
      <c r="J14">
        <v>5458926.065191919</v>
      </c>
      <c r="K14">
        <v>584718.66759709618</v>
      </c>
      <c r="L14">
        <v>5.5964475000000009</v>
      </c>
      <c r="M14">
        <v>0.12986174808107961</v>
      </c>
      <c r="N14">
        <v>4.9168191881847791</v>
      </c>
      <c r="O14">
        <v>132.68740564566056</v>
      </c>
      <c r="P14">
        <v>32.260573939474675</v>
      </c>
      <c r="Q14">
        <v>115.82339647771262</v>
      </c>
      <c r="R14">
        <v>28.160391167558704</v>
      </c>
      <c r="S14">
        <v>162.07571380199002</v>
      </c>
      <c r="T14">
        <v>39.405816425903069</v>
      </c>
      <c r="U14">
        <v>785.08738775470181</v>
      </c>
      <c r="V14">
        <v>190.87998290693758</v>
      </c>
      <c r="W14">
        <v>685.30609472006336</v>
      </c>
      <c r="X14">
        <v>166.61994280700051</v>
      </c>
      <c r="Y14">
        <v>958.97269336235922</v>
      </c>
      <c r="Z14">
        <v>233.15709075487024</v>
      </c>
      <c r="AA14">
        <v>726.1165713419017</v>
      </c>
      <c r="AB14">
        <v>176.54228164660293</v>
      </c>
      <c r="AC14">
        <v>29994</v>
      </c>
      <c r="AD14">
        <v>3.4132497638893802E-17</v>
      </c>
      <c r="AE14">
        <v>8.2987074655678891E-18</v>
      </c>
      <c r="AF14">
        <v>4.7762793070335841E-17</v>
      </c>
      <c r="AG14">
        <v>1.1612670470897781E-17</v>
      </c>
      <c r="AH14">
        <v>9.9994862526752812E-2</v>
      </c>
      <c r="AI14">
        <v>2.4311965709289719E-2</v>
      </c>
      <c r="AJ14">
        <v>0.12041473543661325</v>
      </c>
      <c r="AK14">
        <v>2.9276693270565781E-2</v>
      </c>
      <c r="AL14">
        <v>8.7034609315473802E-6</v>
      </c>
      <c r="AM14">
        <v>2.1160911508159856E-6</v>
      </c>
      <c r="AN14">
        <v>9.0632418022849187E-6</v>
      </c>
      <c r="AO14">
        <v>2.2035654467068293E-6</v>
      </c>
      <c r="AP14">
        <v>34559</v>
      </c>
      <c r="AQ14">
        <v>1.8113570422509117E-2</v>
      </c>
      <c r="AR14">
        <v>4.4039912837224712E-3</v>
      </c>
      <c r="AS14">
        <v>1.886234337501979E-2</v>
      </c>
      <c r="AT14">
        <v>4.5860420599872281E-3</v>
      </c>
      <c r="AU14">
        <v>138</v>
      </c>
      <c r="AV14">
        <v>33.552236415989519</v>
      </c>
      <c r="AW14">
        <v>246</v>
      </c>
      <c r="AX14">
        <v>59.810508393720433</v>
      </c>
      <c r="AY14">
        <v>20.136987116154394</v>
      </c>
      <c r="AZ14">
        <v>4.8959489306300519</v>
      </c>
      <c r="BA14">
        <v>25.652450972036799</v>
      </c>
      <c r="BB14">
        <v>25.652450972036799</v>
      </c>
      <c r="BC14" t="s">
        <v>75</v>
      </c>
      <c r="BD14">
        <v>0</v>
      </c>
      <c r="BE14" t="s">
        <v>114</v>
      </c>
      <c r="BN14">
        <v>25.71</v>
      </c>
      <c r="BO14">
        <v>270.93795304554732</v>
      </c>
      <c r="BP14">
        <v>270.93795304554732</v>
      </c>
    </row>
    <row r="15" spans="1:68" x14ac:dyDescent="0.25">
      <c r="A15" t="s">
        <v>115</v>
      </c>
      <c r="B15" t="s">
        <v>116</v>
      </c>
      <c r="C15" t="s">
        <v>116</v>
      </c>
      <c r="D15">
        <v>0.23896037973922515</v>
      </c>
      <c r="E15">
        <v>58644</v>
      </c>
      <c r="F15">
        <v>2459.5674717685306</v>
      </c>
      <c r="G15">
        <v>1.0455616782162604</v>
      </c>
      <c r="H15">
        <v>2571.6294934684297</v>
      </c>
      <c r="I15">
        <v>125.02058547036314</v>
      </c>
      <c r="J15">
        <v>9397256.6576026082</v>
      </c>
      <c r="K15">
        <v>917478.0402396901</v>
      </c>
      <c r="L15">
        <v>8.0369550000000025</v>
      </c>
      <c r="M15">
        <v>0.37820044580734047</v>
      </c>
      <c r="N15">
        <v>4.324635254248661</v>
      </c>
      <c r="O15">
        <v>955.30812884247189</v>
      </c>
      <c r="P15">
        <v>124.00321892805786</v>
      </c>
      <c r="Q15">
        <v>977.53643475216779</v>
      </c>
      <c r="R15">
        <v>126.88855131548318</v>
      </c>
      <c r="S15">
        <v>955.98620022126545</v>
      </c>
      <c r="T15">
        <v>124.09123559105358</v>
      </c>
      <c r="U15">
        <v>5086.6673415049481</v>
      </c>
      <c r="V15">
        <v>660.27191114465177</v>
      </c>
      <c r="W15">
        <v>5205.0249627939384</v>
      </c>
      <c r="X15">
        <v>675.6352536949621</v>
      </c>
      <c r="Y15">
        <v>5090.2778242733693</v>
      </c>
      <c r="Z15">
        <v>660.74056777140004</v>
      </c>
      <c r="AA15">
        <v>4828.9658047932371</v>
      </c>
      <c r="AB15">
        <v>626.82111227656355</v>
      </c>
      <c r="AC15">
        <v>58643</v>
      </c>
      <c r="AD15">
        <v>5.0686007511568665E-16</v>
      </c>
      <c r="AE15">
        <v>6.5792678783775478E-17</v>
      </c>
      <c r="AF15">
        <v>4.9568611463219536E-16</v>
      </c>
      <c r="AG15">
        <v>6.4342249308411588E-17</v>
      </c>
      <c r="AH15">
        <v>1.4849016930345942</v>
      </c>
      <c r="AI15">
        <v>0.19274680510792094</v>
      </c>
      <c r="AJ15">
        <v>1.2496738259243276</v>
      </c>
      <c r="AK15">
        <v>0.16221318791929928</v>
      </c>
      <c r="AL15">
        <v>6.610437549064982E-5</v>
      </c>
      <c r="AM15">
        <v>8.5806402129142605E-6</v>
      </c>
      <c r="AN15">
        <v>4.8108167293524683E-5</v>
      </c>
      <c r="AO15">
        <v>6.2446528203993566E-6</v>
      </c>
      <c r="AP15">
        <v>60828</v>
      </c>
      <c r="AQ15">
        <v>0.24215010205493664</v>
      </c>
      <c r="AR15">
        <v>3.1432153890445236E-2</v>
      </c>
      <c r="AS15">
        <v>0.1762273303898125</v>
      </c>
      <c r="AT15">
        <v>2.2875086657028306E-2</v>
      </c>
      <c r="AU15">
        <v>1920</v>
      </c>
      <c r="AV15">
        <v>249.2244890979369</v>
      </c>
      <c r="AW15">
        <v>1797</v>
      </c>
      <c r="AX15">
        <v>233.25854526510028</v>
      </c>
      <c r="AY15">
        <v>36.887431159780412</v>
      </c>
      <c r="AZ15">
        <v>4.7881516588185367</v>
      </c>
      <c r="BA15">
        <v>35.302591764851641</v>
      </c>
      <c r="BB15">
        <v>35.302591764851641</v>
      </c>
      <c r="BC15" t="s">
        <v>75</v>
      </c>
      <c r="BD15">
        <v>0</v>
      </c>
      <c r="BE15" t="s">
        <v>117</v>
      </c>
      <c r="BN15">
        <v>23.79</v>
      </c>
      <c r="BO15">
        <v>71.596576060478796</v>
      </c>
      <c r="BP15">
        <v>71.596576060478796</v>
      </c>
    </row>
    <row r="16" spans="1:68" x14ac:dyDescent="0.25">
      <c r="A16" t="s">
        <v>118</v>
      </c>
      <c r="B16" t="s">
        <v>119</v>
      </c>
      <c r="C16" t="s">
        <v>119</v>
      </c>
      <c r="F16">
        <v>8659.9</v>
      </c>
      <c r="G16">
        <v>3.945002206350579</v>
      </c>
      <c r="H16">
        <v>34163.324606775379</v>
      </c>
      <c r="I16">
        <v>10375.00929673091</v>
      </c>
      <c r="J16">
        <v>287210966.47119361</v>
      </c>
      <c r="K16">
        <v>61193722.708137445</v>
      </c>
      <c r="L16">
        <v>8.6001814285714282</v>
      </c>
      <c r="M16">
        <v>6.7371923842736547E-2</v>
      </c>
      <c r="N16">
        <v>5.5963160298720096</v>
      </c>
      <c r="O16">
        <v>5565.6564123700291</v>
      </c>
      <c r="P16">
        <v>2602.5567070648199</v>
      </c>
      <c r="Q16">
        <v>4956.7922319470672</v>
      </c>
      <c r="R16">
        <v>2317.8457153964478</v>
      </c>
      <c r="S16">
        <v>6007.7866998437412</v>
      </c>
      <c r="T16">
        <v>2809.3012596936474</v>
      </c>
      <c r="U16">
        <v>36712.828609676362</v>
      </c>
      <c r="V16">
        <v>17167.286525462583</v>
      </c>
      <c r="W16">
        <v>32696.568056337495</v>
      </c>
      <c r="X16">
        <v>15289.242847239744</v>
      </c>
      <c r="Y16">
        <v>39629.259712231127</v>
      </c>
      <c r="Z16">
        <v>18531.038932056836</v>
      </c>
      <c r="AA16">
        <v>40713.008741156933</v>
      </c>
      <c r="AB16">
        <v>19037.810837296449</v>
      </c>
      <c r="AC16">
        <v>16837</v>
      </c>
      <c r="AD16">
        <v>9.1414685492422542E-16</v>
      </c>
      <c r="AE16">
        <v>4.2746422923943137E-16</v>
      </c>
      <c r="AF16">
        <v>1.1079744842483435E-15</v>
      </c>
      <c r="AG16">
        <v>5.1809997089081879E-16</v>
      </c>
      <c r="AH16">
        <v>2.6780925924169749</v>
      </c>
      <c r="AI16">
        <v>1.2523029310692597</v>
      </c>
      <c r="AJ16">
        <v>2.7933134939326565</v>
      </c>
      <c r="AK16">
        <v>1.3061813791472288</v>
      </c>
      <c r="AL16">
        <v>4.1524992243102281E-4</v>
      </c>
      <c r="AM16">
        <v>1.9417502458992145E-4</v>
      </c>
      <c r="AN16">
        <v>3.7453575654816093E-4</v>
      </c>
      <c r="AO16">
        <v>1.751366726615691E-4</v>
      </c>
      <c r="AP16">
        <v>18370</v>
      </c>
      <c r="AQ16">
        <v>0.45937740359076085</v>
      </c>
      <c r="AR16">
        <v>0.21480947694362837</v>
      </c>
      <c r="AS16">
        <v>0.41433665390648033</v>
      </c>
      <c r="AT16">
        <v>0.19374797107676958</v>
      </c>
      <c r="AU16">
        <v>6188</v>
      </c>
      <c r="AV16">
        <v>2893.5708046086979</v>
      </c>
      <c r="AW16">
        <v>4793</v>
      </c>
      <c r="AX16">
        <v>2241.2548265173709</v>
      </c>
      <c r="AY16">
        <v>18.925533680898337</v>
      </c>
      <c r="AZ16">
        <v>8.8497691856312244</v>
      </c>
      <c r="BA16">
        <v>12.094598876699921</v>
      </c>
      <c r="BB16">
        <v>12.094598876699921</v>
      </c>
      <c r="BC16" t="s">
        <v>75</v>
      </c>
      <c r="BD16">
        <v>0</v>
      </c>
      <c r="BE16" t="s">
        <v>120</v>
      </c>
      <c r="BJ16">
        <v>38.9</v>
      </c>
      <c r="BK16">
        <v>482.23140495867773</v>
      </c>
      <c r="BN16">
        <v>28.276</v>
      </c>
      <c r="BO16">
        <v>1604.4005944861599</v>
      </c>
      <c r="BP16">
        <v>1604.4005944861599</v>
      </c>
    </row>
    <row r="17" spans="1:68" x14ac:dyDescent="0.25">
      <c r="A17" t="s">
        <v>121</v>
      </c>
      <c r="B17" t="s">
        <v>122</v>
      </c>
      <c r="C17" t="s">
        <v>122</v>
      </c>
      <c r="D17">
        <v>7.4758093696978084E-2</v>
      </c>
      <c r="E17">
        <v>47995</v>
      </c>
      <c r="F17">
        <v>940.19653998193439</v>
      </c>
      <c r="G17">
        <v>1.8356072596219735</v>
      </c>
      <c r="H17">
        <v>1725.8315942622999</v>
      </c>
      <c r="I17">
        <v>318.78699539028906</v>
      </c>
      <c r="J17">
        <v>24658920.237650849</v>
      </c>
      <c r="K17">
        <v>2226817.6801002836</v>
      </c>
      <c r="L17">
        <v>4.0810422499999994</v>
      </c>
      <c r="M17">
        <v>8.0725732191721272E-2</v>
      </c>
      <c r="N17">
        <v>7.1814773457781094</v>
      </c>
      <c r="O17">
        <v>271.69769327437535</v>
      </c>
      <c r="P17">
        <v>82.333324497827078</v>
      </c>
      <c r="Q17">
        <v>180.81045628302394</v>
      </c>
      <c r="R17">
        <v>54.791506657058548</v>
      </c>
      <c r="S17">
        <v>382.14676472773016</v>
      </c>
      <c r="T17">
        <v>115.80302065483305</v>
      </c>
      <c r="U17">
        <v>2222.8885224244714</v>
      </c>
      <c r="V17">
        <v>673.6082291815701</v>
      </c>
      <c r="W17">
        <v>1479.2966519593638</v>
      </c>
      <c r="X17">
        <v>448.27547045577495</v>
      </c>
      <c r="Y17">
        <v>3126.5250983823212</v>
      </c>
      <c r="Z17">
        <v>947.43979006019117</v>
      </c>
      <c r="AA17">
        <v>2395.7284038789535</v>
      </c>
      <c r="AB17">
        <v>725.98438988598616</v>
      </c>
      <c r="AC17">
        <v>47995</v>
      </c>
      <c r="AD17">
        <v>1.1789634947065032E-16</v>
      </c>
      <c r="AE17">
        <v>3.5726465989071959E-17</v>
      </c>
      <c r="AF17">
        <v>2.4917645499934996E-16</v>
      </c>
      <c r="AG17">
        <v>7.5508649629800041E-17</v>
      </c>
      <c r="AH17">
        <v>0.34539017280382522</v>
      </c>
      <c r="AI17">
        <v>0.10466456609589443</v>
      </c>
      <c r="AJ17">
        <v>0.62819854068406389</v>
      </c>
      <c r="AK17">
        <v>0.19036478990997929</v>
      </c>
      <c r="AL17">
        <v>1.8787226198179953E-5</v>
      </c>
      <c r="AM17">
        <v>5.6931465716448651E-6</v>
      </c>
      <c r="AN17">
        <v>2.9548758962257911E-5</v>
      </c>
      <c r="AO17">
        <v>8.9542444428883426E-6</v>
      </c>
      <c r="AP17">
        <v>54297</v>
      </c>
      <c r="AQ17">
        <v>6.1431258364388203E-2</v>
      </c>
      <c r="AR17">
        <v>1.8615688886682382E-2</v>
      </c>
      <c r="AS17">
        <v>9.6619768507037504E-2</v>
      </c>
      <c r="AT17">
        <v>2.9278963164996126E-2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123</v>
      </c>
      <c r="BD17">
        <v>0</v>
      </c>
      <c r="BE17" t="s">
        <v>124</v>
      </c>
      <c r="BN17" t="s">
        <v>111</v>
      </c>
    </row>
    <row r="18" spans="1:68" x14ac:dyDescent="0.25">
      <c r="A18" t="s">
        <v>125</v>
      </c>
      <c r="B18" t="s">
        <v>126</v>
      </c>
      <c r="C18" t="s">
        <v>126</v>
      </c>
      <c r="F18">
        <v>369.24</v>
      </c>
      <c r="G18">
        <v>1.4233855023352167</v>
      </c>
      <c r="H18">
        <v>525.57086288225537</v>
      </c>
      <c r="I18">
        <v>143.4347675314703</v>
      </c>
      <c r="J18">
        <v>914295.56896041986</v>
      </c>
      <c r="K18">
        <v>370757.92247494322</v>
      </c>
      <c r="L18">
        <v>4.5041025000000001</v>
      </c>
      <c r="M18">
        <v>6.56301222562716E-2</v>
      </c>
      <c r="N18">
        <v>6.321878018294024</v>
      </c>
      <c r="O18">
        <v>9.0391356765143058</v>
      </c>
      <c r="P18">
        <v>4.7033586698519221</v>
      </c>
      <c r="Q18">
        <v>8.0579768184899567</v>
      </c>
      <c r="R18">
        <v>4.1928295455484816</v>
      </c>
      <c r="S18">
        <v>10.001400040082427</v>
      </c>
      <c r="T18">
        <v>5.2040563691725428</v>
      </c>
      <c r="U18">
        <v>66.183448814247384</v>
      </c>
      <c r="V18">
        <v>34.437418456941408</v>
      </c>
      <c r="W18">
        <v>58.999523339224439</v>
      </c>
      <c r="X18">
        <v>30.699386484005153</v>
      </c>
      <c r="Y18">
        <v>73.229031105644495</v>
      </c>
      <c r="Z18">
        <v>38.103465935407456</v>
      </c>
      <c r="AA18">
        <v>70.4832384640128</v>
      </c>
      <c r="AB18">
        <v>36.67473999425485</v>
      </c>
      <c r="AC18">
        <v>31404</v>
      </c>
      <c r="AD18">
        <v>3.0766816348402015E-18</v>
      </c>
      <c r="AE18">
        <v>1.6008983335871432E-18</v>
      </c>
      <c r="AF18">
        <v>3.8187158537616736E-18</v>
      </c>
      <c r="AG18">
        <v>1.9870030676889934E-18</v>
      </c>
      <c r="AH18">
        <v>9.0134733288273292E-3</v>
      </c>
      <c r="AI18">
        <v>4.6900057089271406E-3</v>
      </c>
      <c r="AJ18">
        <v>9.6273611671152497E-3</v>
      </c>
      <c r="AK18">
        <v>5.0094316794909062E-3</v>
      </c>
      <c r="AL18">
        <v>7.4930027664880809E-7</v>
      </c>
      <c r="AM18">
        <v>3.8988550217863713E-7</v>
      </c>
      <c r="AN18">
        <v>6.9208687635354355E-7</v>
      </c>
      <c r="AO18">
        <v>3.6011549407823766E-7</v>
      </c>
      <c r="AP18">
        <v>34559</v>
      </c>
      <c r="AQ18">
        <v>1.5594374968109044E-3</v>
      </c>
      <c r="AR18">
        <v>8.1142646080362081E-4</v>
      </c>
      <c r="AS18">
        <v>1.4403654444962825E-3</v>
      </c>
      <c r="AT18">
        <v>7.4946936782114204E-4</v>
      </c>
      <c r="AU18">
        <v>12</v>
      </c>
      <c r="AV18">
        <v>6.2439934588953658</v>
      </c>
      <c r="AW18">
        <v>4</v>
      </c>
      <c r="AX18">
        <v>2.0813311529651219</v>
      </c>
      <c r="AY18">
        <v>20.339147370741696</v>
      </c>
      <c r="AZ18">
        <v>10.583125261868334</v>
      </c>
      <c r="BA18">
        <v>5.4623145214489668</v>
      </c>
      <c r="BB18">
        <v>5.4623145214489668</v>
      </c>
      <c r="BC18" t="s">
        <v>75</v>
      </c>
      <c r="BD18">
        <v>0</v>
      </c>
      <c r="BE18" t="s">
        <v>91</v>
      </c>
      <c r="BN18">
        <v>24.030999999999999</v>
      </c>
      <c r="BO18">
        <v>84.613660309238298</v>
      </c>
      <c r="BP18">
        <v>84.613660309238298</v>
      </c>
    </row>
    <row r="19" spans="1:68" x14ac:dyDescent="0.25">
      <c r="A19" t="s">
        <v>127</v>
      </c>
      <c r="B19" t="s">
        <v>128</v>
      </c>
      <c r="C19" t="s">
        <v>420</v>
      </c>
      <c r="F19">
        <v>10776</v>
      </c>
      <c r="G19">
        <v>0.55197196747531785</v>
      </c>
      <c r="H19">
        <v>5948.0499215140253</v>
      </c>
      <c r="I19">
        <v>159.63683027829342</v>
      </c>
      <c r="J19">
        <v>40160273.950749978</v>
      </c>
      <c r="K19">
        <v>3071548.4820724521</v>
      </c>
      <c r="L19">
        <v>8.8397074999999994</v>
      </c>
      <c r="M19">
        <v>0.59485401818665962</v>
      </c>
      <c r="N19">
        <v>3.5784320073354889</v>
      </c>
      <c r="O19">
        <v>7062.7490049466942</v>
      </c>
      <c r="P19">
        <v>880.47443085784312</v>
      </c>
      <c r="Q19">
        <v>5649.0010526757196</v>
      </c>
      <c r="R19">
        <v>704.23017769517219</v>
      </c>
      <c r="S19">
        <v>9195.1903180410063</v>
      </c>
      <c r="T19">
        <v>1146.3142688825892</v>
      </c>
      <c r="U19">
        <v>32336.31610402482</v>
      </c>
      <c r="V19">
        <v>4031.1923158800469</v>
      </c>
      <c r="W19">
        <v>25863.567229042383</v>
      </c>
      <c r="X19">
        <v>3224.2699860911353</v>
      </c>
      <c r="Y19">
        <v>42099.553665660336</v>
      </c>
      <c r="Z19">
        <v>5248.3219391174262</v>
      </c>
      <c r="AA19">
        <v>30878.654752573097</v>
      </c>
      <c r="AB19">
        <v>3849.4736185422221</v>
      </c>
      <c r="AC19">
        <v>62467</v>
      </c>
      <c r="AD19">
        <v>2.6827991588449722E-15</v>
      </c>
      <c r="AE19">
        <v>3.344499515465587E-16</v>
      </c>
      <c r="AF19">
        <v>4.3669400342871489E-15</v>
      </c>
      <c r="AG19">
        <v>5.4440261696774357E-16</v>
      </c>
      <c r="AH19">
        <v>7.859551794706733</v>
      </c>
      <c r="AI19">
        <v>0.97980749257765543</v>
      </c>
      <c r="AJ19">
        <v>11.009488664573702</v>
      </c>
      <c r="AK19">
        <v>1.3724929569473729</v>
      </c>
      <c r="AL19">
        <v>3.2847007879066115E-4</v>
      </c>
      <c r="AM19">
        <v>4.0948574765219355E-5</v>
      </c>
      <c r="AN19">
        <v>3.9788248120217713E-4</v>
      </c>
      <c r="AO19">
        <v>4.9601840719446237E-5</v>
      </c>
      <c r="AP19">
        <v>61837</v>
      </c>
      <c r="AQ19">
        <v>1.2231934277187715</v>
      </c>
      <c r="AR19">
        <v>0.1524888589903767</v>
      </c>
      <c r="AS19">
        <v>1.4816790552210803</v>
      </c>
      <c r="AT19">
        <v>0.18471285358520448</v>
      </c>
      <c r="AU19">
        <v>7337</v>
      </c>
      <c r="AV19">
        <v>914.66380791380709</v>
      </c>
      <c r="AW19">
        <v>19450</v>
      </c>
      <c r="AX19">
        <v>2424.7255095984115</v>
      </c>
      <c r="AY19">
        <v>28.36808988885814</v>
      </c>
      <c r="AZ19">
        <v>3.5364951779997487</v>
      </c>
      <c r="BA19">
        <v>46.200014742353268</v>
      </c>
      <c r="BB19">
        <v>46.200014742353268</v>
      </c>
      <c r="BC19" t="s">
        <v>75</v>
      </c>
      <c r="BD19">
        <v>0</v>
      </c>
      <c r="BE19" t="s">
        <v>129</v>
      </c>
      <c r="BF19">
        <v>80</v>
      </c>
      <c r="BG19">
        <v>2457</v>
      </c>
      <c r="BH19">
        <v>27.8</v>
      </c>
      <c r="BI19">
        <v>4820.8092485549141</v>
      </c>
      <c r="BJ19">
        <v>214.4</v>
      </c>
      <c r="BK19">
        <v>2657.8512396694218</v>
      </c>
      <c r="BN19" t="s">
        <v>111</v>
      </c>
    </row>
    <row r="20" spans="1:68" x14ac:dyDescent="0.25">
      <c r="A20" t="s">
        <v>130</v>
      </c>
      <c r="B20" t="s">
        <v>131</v>
      </c>
      <c r="C20" t="s">
        <v>131</v>
      </c>
      <c r="F20">
        <v>196.42</v>
      </c>
      <c r="G20">
        <v>1.0711748977947471</v>
      </c>
      <c r="H20">
        <v>210.40017342484421</v>
      </c>
      <c r="I20">
        <v>19.657761000621637</v>
      </c>
      <c r="J20">
        <v>571879.40782589396</v>
      </c>
      <c r="K20">
        <v>18123.211380985096</v>
      </c>
      <c r="L20">
        <v>5.9342549999999994</v>
      </c>
      <c r="M20">
        <v>0.24853976134134648</v>
      </c>
      <c r="N20">
        <v>6.7577981288867832</v>
      </c>
      <c r="O20">
        <v>28.209497614306489</v>
      </c>
      <c r="P20">
        <v>4.5653702041900832</v>
      </c>
      <c r="Q20">
        <v>23.147659174987826</v>
      </c>
      <c r="R20">
        <v>3.7461721204365599</v>
      </c>
      <c r="S20">
        <v>37.404792228043007</v>
      </c>
      <c r="T20">
        <v>6.0535187923808946</v>
      </c>
      <c r="U20">
        <v>218.84358780910304</v>
      </c>
      <c r="V20">
        <v>35.417220427741292</v>
      </c>
      <c r="W20">
        <v>179.57486703582953</v>
      </c>
      <c r="X20">
        <v>29.062047066410571</v>
      </c>
      <c r="Y20">
        <v>290.17882715811089</v>
      </c>
      <c r="Z20">
        <v>46.961976760713476</v>
      </c>
      <c r="AA20">
        <v>191.10345422241329</v>
      </c>
      <c r="AB20">
        <v>30.927811184497688</v>
      </c>
      <c r="AC20">
        <v>146260</v>
      </c>
      <c r="AD20">
        <v>4.3613426668015071E-17</v>
      </c>
      <c r="AE20">
        <v>7.0583121094579673E-18</v>
      </c>
      <c r="AF20">
        <v>7.0475858942698105E-17</v>
      </c>
      <c r="AG20">
        <v>1.1405675880187314E-17</v>
      </c>
      <c r="AH20">
        <v>0.12777027483096667</v>
      </c>
      <c r="AI20">
        <v>2.0678092664742895E-2</v>
      </c>
      <c r="AJ20">
        <v>0.17767662575251894</v>
      </c>
      <c r="AK20">
        <v>2.8754839390695192E-2</v>
      </c>
      <c r="AL20">
        <v>2.2806200784958539E-6</v>
      </c>
      <c r="AM20">
        <v>3.6909111589999463E-7</v>
      </c>
      <c r="AN20">
        <v>2.7424773350075348E-6</v>
      </c>
      <c r="AO20">
        <v>4.4383719561741759E-7</v>
      </c>
      <c r="AP20">
        <v>164546</v>
      </c>
      <c r="AQ20">
        <v>2.2599102157764901E-2</v>
      </c>
      <c r="AR20">
        <v>3.6573947201450053E-3</v>
      </c>
      <c r="AS20">
        <v>2.7175734373112416E-2</v>
      </c>
      <c r="AT20">
        <v>4.3980679727196126E-3</v>
      </c>
      <c r="AU20">
        <v>52</v>
      </c>
      <c r="AV20">
        <v>8.4155788190104772</v>
      </c>
      <c r="AW20">
        <v>35</v>
      </c>
      <c r="AX20">
        <v>5.6643318974108992</v>
      </c>
      <c r="AY20">
        <v>28.957281638763373</v>
      </c>
      <c r="AZ20">
        <v>4.6863901156788081</v>
      </c>
      <c r="BA20">
        <v>12.061527831914978</v>
      </c>
      <c r="BB20">
        <v>12.061527831914978</v>
      </c>
      <c r="BC20" t="s">
        <v>75</v>
      </c>
      <c r="BD20">
        <v>0</v>
      </c>
      <c r="BE20" t="s">
        <v>91</v>
      </c>
      <c r="BN20">
        <v>24.945</v>
      </c>
      <c r="BO20">
        <v>159.43435115378338</v>
      </c>
      <c r="BP20">
        <v>159.43435115378338</v>
      </c>
    </row>
    <row r="21" spans="1:68" x14ac:dyDescent="0.25">
      <c r="A21" t="s">
        <v>132</v>
      </c>
      <c r="B21" t="s">
        <v>133</v>
      </c>
      <c r="C21" t="s">
        <v>133</v>
      </c>
      <c r="F21" t="s">
        <v>134</v>
      </c>
      <c r="J21">
        <v>1623.0011385355401</v>
      </c>
      <c r="K21">
        <v>491.08618621573709</v>
      </c>
      <c r="L21">
        <v>7.4839349999999989</v>
      </c>
      <c r="M21">
        <v>0.1912119597688417</v>
      </c>
      <c r="N21">
        <v>5.5113306986712853</v>
      </c>
      <c r="O21">
        <v>7.7677044999129266E-2</v>
      </c>
      <c r="P21">
        <v>2.6322788510987873E-2</v>
      </c>
      <c r="Q21">
        <v>6.7518607236264114E-2</v>
      </c>
      <c r="R21">
        <v>2.2880350544444095E-2</v>
      </c>
      <c r="S21">
        <v>9.0531522868241315E-2</v>
      </c>
      <c r="T21">
        <v>3.0678846370444338E-2</v>
      </c>
      <c r="U21">
        <v>0.50578092768490124</v>
      </c>
      <c r="V21">
        <v>0.17139638090622716</v>
      </c>
      <c r="W21">
        <v>0.43963598002901572</v>
      </c>
      <c r="X21">
        <v>0.1489815288963991</v>
      </c>
      <c r="Y21">
        <v>0.58948068404944121</v>
      </c>
      <c r="Z21">
        <v>0.19976011417169437</v>
      </c>
      <c r="AA21">
        <v>0.51597498994197832</v>
      </c>
      <c r="AB21">
        <v>0.17485089111402266</v>
      </c>
      <c r="AC21">
        <v>243480</v>
      </c>
      <c r="AD21">
        <v>1.7774836257561617E-19</v>
      </c>
      <c r="AE21">
        <v>6.0234430343028422E-20</v>
      </c>
      <c r="AF21">
        <v>2.3833178156352657E-19</v>
      </c>
      <c r="AG21">
        <v>8.0764620765555555E-20</v>
      </c>
      <c r="AH21">
        <v>5.2073315196983602E-4</v>
      </c>
      <c r="AI21">
        <v>1.7646331203917135E-4</v>
      </c>
      <c r="AJ21">
        <v>6.0085804406050743E-4</v>
      </c>
      <c r="AK21">
        <v>2.0361561409947901E-4</v>
      </c>
      <c r="AL21">
        <v>5.5834241162674727E-9</v>
      </c>
      <c r="AM21">
        <v>1.892081401671569E-9</v>
      </c>
      <c r="AN21">
        <v>5.5711763372365774E-9</v>
      </c>
      <c r="AO21">
        <v>1.8879309387238193E-9</v>
      </c>
      <c r="AP21">
        <v>374334</v>
      </c>
      <c r="AQ21">
        <v>1.258666882968884E-4</v>
      </c>
      <c r="AR21">
        <v>4.265304140566322E-5</v>
      </c>
      <c r="AS21">
        <v>1.2559058758279085E-4</v>
      </c>
      <c r="AT21">
        <v>4.2559477847664795E-5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t="s">
        <v>135</v>
      </c>
      <c r="BD21">
        <v>1</v>
      </c>
      <c r="BE21" t="s">
        <v>136</v>
      </c>
      <c r="BN21" t="s">
        <v>111</v>
      </c>
    </row>
    <row r="22" spans="1:68" x14ac:dyDescent="0.25">
      <c r="A22" t="s">
        <v>137</v>
      </c>
      <c r="B22" t="s">
        <v>138</v>
      </c>
      <c r="C22" t="s">
        <v>138</v>
      </c>
      <c r="D22">
        <v>6.3599040178476257E-3</v>
      </c>
      <c r="E22">
        <v>251527</v>
      </c>
      <c r="F22">
        <v>15.262384015286651</v>
      </c>
      <c r="G22">
        <v>0.77899643955994269</v>
      </c>
      <c r="H22">
        <v>11.889342807104883</v>
      </c>
      <c r="I22">
        <v>0.58901815089090837</v>
      </c>
      <c r="J22">
        <v>188693.89956592218</v>
      </c>
      <c r="K22">
        <v>68885.78203842396</v>
      </c>
      <c r="L22">
        <v>7.8801299999999994</v>
      </c>
      <c r="M22">
        <v>0.1211008467216583</v>
      </c>
      <c r="N22">
        <v>5.9992560552605996</v>
      </c>
      <c r="O22">
        <v>6.0223672166204549</v>
      </c>
      <c r="P22">
        <v>1.7723019463257719</v>
      </c>
      <c r="Q22">
        <v>4.645683619942611</v>
      </c>
      <c r="R22">
        <v>1.3671624172825574</v>
      </c>
      <c r="S22">
        <v>7.8274935482074648</v>
      </c>
      <c r="T22">
        <v>2.3035264292842945</v>
      </c>
      <c r="U22">
        <v>42.152090207933639</v>
      </c>
      <c r="V22">
        <v>12.404795129570804</v>
      </c>
      <c r="W22">
        <v>32.516329207708303</v>
      </c>
      <c r="X22">
        <v>9.5691198276896579</v>
      </c>
      <c r="Y22">
        <v>54.786631614804371</v>
      </c>
      <c r="Z22">
        <v>16.122971308620926</v>
      </c>
      <c r="AA22">
        <v>42.947910061687658</v>
      </c>
      <c r="AB22">
        <v>12.638994245134604</v>
      </c>
      <c r="AC22">
        <v>251520</v>
      </c>
      <c r="AD22">
        <v>1.3580730272057885E-17</v>
      </c>
      <c r="AE22">
        <v>3.9966268790896319E-18</v>
      </c>
      <c r="AF22">
        <v>2.2882117526933975E-17</v>
      </c>
      <c r="AG22">
        <v>6.7339004697554232E-18</v>
      </c>
      <c r="AH22">
        <v>3.9786225752782331E-2</v>
      </c>
      <c r="AI22">
        <v>1.1708552933140841E-2</v>
      </c>
      <c r="AJ22">
        <v>5.7688086292979258E-2</v>
      </c>
      <c r="AK22">
        <v>1.6976830528482815E-2</v>
      </c>
      <c r="AL22">
        <v>4.1296086971505059E-7</v>
      </c>
      <c r="AM22">
        <v>1.2152884851201086E-7</v>
      </c>
      <c r="AN22">
        <v>5.1778793420768888E-7</v>
      </c>
      <c r="AO22">
        <v>1.5237804846036209E-7</v>
      </c>
      <c r="AP22">
        <v>374334</v>
      </c>
      <c r="AQ22">
        <v>9.3093442276392206E-3</v>
      </c>
      <c r="AR22">
        <v>2.7396152210924516E-3</v>
      </c>
      <c r="AS22">
        <v>1.1672452452416722E-2</v>
      </c>
      <c r="AT22">
        <v>3.4350462958687E-3</v>
      </c>
      <c r="AU22">
        <v>2</v>
      </c>
      <c r="AV22">
        <v>0.58857319143030495</v>
      </c>
      <c r="AW22">
        <v>7</v>
      </c>
      <c r="AX22">
        <v>2.0600061700060674</v>
      </c>
      <c r="AY22">
        <v>6.1507557855758241</v>
      </c>
      <c r="AZ22">
        <v>1.8100849812123876</v>
      </c>
      <c r="BA22">
        <v>12.776839520297264</v>
      </c>
      <c r="BB22">
        <v>12.776839520297264</v>
      </c>
      <c r="BC22" t="s">
        <v>135</v>
      </c>
      <c r="BD22">
        <v>1</v>
      </c>
      <c r="BE22" t="s">
        <v>139</v>
      </c>
      <c r="BN22" t="s">
        <v>111</v>
      </c>
    </row>
    <row r="23" spans="1:68" x14ac:dyDescent="0.25">
      <c r="A23" t="s">
        <v>140</v>
      </c>
      <c r="B23" t="s">
        <v>141</v>
      </c>
      <c r="C23" t="s">
        <v>141</v>
      </c>
      <c r="D23">
        <v>2.8223129286879027E-2</v>
      </c>
      <c r="E23">
        <v>21259</v>
      </c>
      <c r="F23">
        <v>801.34357537292681</v>
      </c>
      <c r="G23">
        <v>1.3212149084764939</v>
      </c>
      <c r="H23">
        <v>1058.7470785945679</v>
      </c>
      <c r="I23">
        <v>77.353035874204394</v>
      </c>
      <c r="J23">
        <v>19193307.942232262</v>
      </c>
      <c r="K23">
        <v>1363601.0017861025</v>
      </c>
      <c r="L23">
        <v>7.3664825</v>
      </c>
      <c r="M23">
        <v>2.5112703155800713E-2</v>
      </c>
      <c r="N23">
        <v>6.5533160730670961</v>
      </c>
      <c r="O23">
        <v>118.74963066080394</v>
      </c>
      <c r="P23">
        <v>116.16765339486479</v>
      </c>
      <c r="Q23">
        <v>96.335154688637189</v>
      </c>
      <c r="R23">
        <v>94.240536137550663</v>
      </c>
      <c r="S23">
        <v>150.86963639277346</v>
      </c>
      <c r="T23">
        <v>147.58927274769118</v>
      </c>
      <c r="U23">
        <v>896.95349394103175</v>
      </c>
      <c r="V23">
        <v>877.45100355791965</v>
      </c>
      <c r="W23">
        <v>727.64987231108842</v>
      </c>
      <c r="X23">
        <v>711.82855634222199</v>
      </c>
      <c r="Y23">
        <v>1139.5660495033244</v>
      </c>
      <c r="Z23">
        <v>1114.7884260574194</v>
      </c>
      <c r="AA23">
        <v>878.74493349434249</v>
      </c>
      <c r="AB23">
        <v>859.6383524614929</v>
      </c>
      <c r="AC23">
        <v>21258</v>
      </c>
      <c r="AD23">
        <v>2.5685850335366809E-17</v>
      </c>
      <c r="AE23">
        <v>2.5127362016260621E-17</v>
      </c>
      <c r="AF23">
        <v>4.0226383743930122E-17</v>
      </c>
      <c r="AG23">
        <v>3.9351740111442136E-17</v>
      </c>
      <c r="AH23">
        <v>7.5249490978972877E-2</v>
      </c>
      <c r="AI23">
        <v>7.3613338732435127E-2</v>
      </c>
      <c r="AJ23">
        <v>0.10141470053821888</v>
      </c>
      <c r="AK23">
        <v>9.9209637248635615E-2</v>
      </c>
      <c r="AL23">
        <v>9.2412314501477726E-6</v>
      </c>
      <c r="AM23">
        <v>9.0402990398254269E-6</v>
      </c>
      <c r="AN23">
        <v>1.0770027893193196E-5</v>
      </c>
      <c r="AO23">
        <v>1.0535854809714847E-5</v>
      </c>
      <c r="AP23">
        <v>23902</v>
      </c>
      <c r="AQ23">
        <v>1.3301940533827635E-2</v>
      </c>
      <c r="AR23">
        <v>1.3012715987527179E-2</v>
      </c>
      <c r="AS23">
        <v>1.5502508659777156E-2</v>
      </c>
      <c r="AT23">
        <v>1.5165437085728197E-2</v>
      </c>
      <c r="AU23">
        <v>75</v>
      </c>
      <c r="AV23">
        <v>73.369272444319648</v>
      </c>
      <c r="AW23">
        <v>67</v>
      </c>
      <c r="AX23">
        <v>65.543216716925556</v>
      </c>
      <c r="AY23">
        <v>10.307154973008178</v>
      </c>
      <c r="AZ23">
        <v>10.083046151206148</v>
      </c>
      <c r="BA23">
        <v>5.8794310368584339</v>
      </c>
      <c r="BB23">
        <v>5.8794310368584339</v>
      </c>
      <c r="BC23" t="s">
        <v>75</v>
      </c>
      <c r="BD23">
        <v>0</v>
      </c>
      <c r="BE23" t="s">
        <v>142</v>
      </c>
    </row>
    <row r="24" spans="1:68" x14ac:dyDescent="0.25">
      <c r="A24" t="s">
        <v>143</v>
      </c>
      <c r="B24" t="s">
        <v>144</v>
      </c>
      <c r="C24" t="s">
        <v>144</v>
      </c>
      <c r="F24" t="s">
        <v>74</v>
      </c>
      <c r="J24">
        <v>23006.675934226325</v>
      </c>
      <c r="K24">
        <v>5194.6712963762229</v>
      </c>
      <c r="L24">
        <v>5.4528625000000002</v>
      </c>
      <c r="M24">
        <v>0.12348210418194808</v>
      </c>
      <c r="N24">
        <v>6.0283371656258993</v>
      </c>
      <c r="O24">
        <v>0.51809721154775856</v>
      </c>
      <c r="P24">
        <v>0.17720272551041255</v>
      </c>
      <c r="Q24">
        <v>0.47126538682971364</v>
      </c>
      <c r="R24">
        <v>0.16118502304899238</v>
      </c>
      <c r="S24">
        <v>0.58901423644285766</v>
      </c>
      <c r="T24">
        <v>0.20145819304894597</v>
      </c>
      <c r="U24">
        <v>3.6413618873282552</v>
      </c>
      <c r="V24">
        <v>1.2454405015550369</v>
      </c>
      <c r="W24">
        <v>3.3122120331283424</v>
      </c>
      <c r="X24">
        <v>1.1328626880375001</v>
      </c>
      <c r="Y24">
        <v>4.1397906490740972</v>
      </c>
      <c r="Z24">
        <v>1.4159161055257439</v>
      </c>
      <c r="AA24">
        <v>3.5641896334303875</v>
      </c>
      <c r="AB24">
        <v>1.2190455829573654</v>
      </c>
      <c r="AC24">
        <v>51896</v>
      </c>
      <c r="AD24">
        <v>2.8543097633472585E-19</v>
      </c>
      <c r="AE24">
        <v>9.7624819868286552E-20</v>
      </c>
      <c r="AF24">
        <v>3.5674783950064891E-19</v>
      </c>
      <c r="AG24">
        <v>1.2201704249789972E-19</v>
      </c>
      <c r="AH24">
        <v>8.3620107562666938E-4</v>
      </c>
      <c r="AI24">
        <v>2.8600252302675314E-4</v>
      </c>
      <c r="AJ24">
        <v>8.9939666316821512E-4</v>
      </c>
      <c r="AK24">
        <v>3.0761705810432999E-4</v>
      </c>
      <c r="AL24">
        <v>4.2065448198165095E-8</v>
      </c>
      <c r="AM24">
        <v>1.4387477686404807E-8</v>
      </c>
      <c r="AN24">
        <v>3.9125122042676578E-8</v>
      </c>
      <c r="AO24">
        <v>1.3381809643750057E-8</v>
      </c>
      <c r="AP24">
        <v>57288</v>
      </c>
      <c r="AQ24">
        <v>1.4512428524195525E-4</v>
      </c>
      <c r="AR24">
        <v>4.9636281202518014E-5</v>
      </c>
      <c r="AS24">
        <v>1.3498026562558732E-4</v>
      </c>
      <c r="AT24">
        <v>4.6166762580170083E-5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75</v>
      </c>
      <c r="BD24">
        <v>0</v>
      </c>
      <c r="BE24" t="s">
        <v>145</v>
      </c>
      <c r="BN24">
        <v>22.876999999999999</v>
      </c>
      <c r="BO24">
        <v>38.023480492126097</v>
      </c>
      <c r="BP24">
        <v>38.023480492126097</v>
      </c>
    </row>
    <row r="25" spans="1:68" x14ac:dyDescent="0.25">
      <c r="A25" t="s">
        <v>146</v>
      </c>
      <c r="B25" t="s">
        <v>147</v>
      </c>
      <c r="C25" t="s">
        <v>147</v>
      </c>
      <c r="D25">
        <v>1.3825161460017557E-3</v>
      </c>
      <c r="E25">
        <v>77536</v>
      </c>
      <c r="F25">
        <v>10.762749830893002</v>
      </c>
      <c r="G25">
        <v>1.7172595015064784</v>
      </c>
      <c r="H25">
        <v>18.482434409438252</v>
      </c>
      <c r="I25">
        <v>2.5389587838501093</v>
      </c>
      <c r="J25">
        <v>137429.67638793236</v>
      </c>
      <c r="K25">
        <v>19202.230190048074</v>
      </c>
      <c r="L25">
        <v>5.6579364285714284</v>
      </c>
      <c r="M25">
        <v>0.14552928018500852</v>
      </c>
      <c r="N25">
        <v>6.4168958437199013</v>
      </c>
      <c r="O25">
        <v>3.7845807869665955</v>
      </c>
      <c r="P25">
        <v>0.94230340944222457</v>
      </c>
      <c r="Q25">
        <v>3.8128285170517473</v>
      </c>
      <c r="R25">
        <v>0.94933666724977606</v>
      </c>
      <c r="S25">
        <v>4.2288101762810459</v>
      </c>
      <c r="T25">
        <v>1.0529098125521865</v>
      </c>
      <c r="U25">
        <v>28.069841509074738</v>
      </c>
      <c r="V25">
        <v>6.9889662410151292</v>
      </c>
      <c r="W25">
        <v>28.279351980937822</v>
      </c>
      <c r="X25">
        <v>7.0411311816157687</v>
      </c>
      <c r="Y25">
        <v>31.364644620339316</v>
      </c>
      <c r="Z25">
        <v>7.8093224125302143</v>
      </c>
      <c r="AA25">
        <v>22.479725967751687</v>
      </c>
      <c r="AB25">
        <v>5.5971119696238878</v>
      </c>
      <c r="AC25">
        <v>77535</v>
      </c>
      <c r="AD25">
        <v>3.6409635580629038E-18</v>
      </c>
      <c r="AE25">
        <v>9.0654489031729332E-19</v>
      </c>
      <c r="AF25">
        <v>4.0381946570496363E-18</v>
      </c>
      <c r="AG25">
        <v>1.0054494295467747E-18</v>
      </c>
      <c r="AH25">
        <v>1.0666598568472537E-2</v>
      </c>
      <c r="AI25">
        <v>2.6558218106580325E-3</v>
      </c>
      <c r="AJ25">
        <v>1.0180688984291806E-2</v>
      </c>
      <c r="AK25">
        <v>2.5348376690508584E-3</v>
      </c>
      <c r="AL25">
        <v>3.5915080433672317E-7</v>
      </c>
      <c r="AM25">
        <v>8.9423121471180985E-8</v>
      </c>
      <c r="AN25">
        <v>2.9642695793576371E-7</v>
      </c>
      <c r="AO25">
        <v>7.380583183093841E-8</v>
      </c>
      <c r="AP25">
        <v>86542</v>
      </c>
      <c r="AQ25">
        <v>1.8717794869096145E-3</v>
      </c>
      <c r="AR25">
        <v>4.6604479902056736E-4</v>
      </c>
      <c r="AS25">
        <v>1.5448827972301678E-3</v>
      </c>
      <c r="AT25">
        <v>3.8465246455616944E-4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t="s">
        <v>75</v>
      </c>
      <c r="BD25">
        <v>0</v>
      </c>
      <c r="BE25" t="s">
        <v>145</v>
      </c>
      <c r="BN25">
        <v>24.646000000000001</v>
      </c>
      <c r="BO25">
        <v>129.59072811004197</v>
      </c>
      <c r="BP25">
        <v>129.59072811004197</v>
      </c>
    </row>
    <row r="26" spans="1:68" x14ac:dyDescent="0.25">
      <c r="A26" t="s">
        <v>148</v>
      </c>
      <c r="B26" t="s">
        <v>149</v>
      </c>
      <c r="C26" t="s">
        <v>149</v>
      </c>
      <c r="D26">
        <v>4.6102471738744917E-3</v>
      </c>
      <c r="E26">
        <v>71031</v>
      </c>
      <c r="F26">
        <v>39.177138103396857</v>
      </c>
      <c r="G26">
        <v>0.86342135399664122</v>
      </c>
      <c r="H26">
        <v>33.826377626948322</v>
      </c>
      <c r="I26">
        <v>1.5925504087450977</v>
      </c>
      <c r="J26">
        <v>163865.98595634688</v>
      </c>
      <c r="K26">
        <v>29059.110242599199</v>
      </c>
      <c r="L26">
        <v>5.2411094047619056</v>
      </c>
      <c r="M26">
        <v>0.44340006252180003</v>
      </c>
      <c r="N26">
        <v>4.9751760682923596</v>
      </c>
      <c r="O26">
        <v>12.736104168956636</v>
      </c>
      <c r="P26">
        <v>2.7338546226659735</v>
      </c>
      <c r="Q26">
        <v>10.920453593601252</v>
      </c>
      <c r="R26">
        <v>2.3441181182582769</v>
      </c>
      <c r="S26">
        <v>16.351081720329468</v>
      </c>
      <c r="T26">
        <v>3.5098237069753675</v>
      </c>
      <c r="U26">
        <v>76.100464833628251</v>
      </c>
      <c r="V26">
        <v>16.335262715544165</v>
      </c>
      <c r="W26">
        <v>65.251632967383514</v>
      </c>
      <c r="X26">
        <v>14.006518481467376</v>
      </c>
      <c r="Y26">
        <v>97.700592186005309</v>
      </c>
      <c r="Z26">
        <v>20.971814617844394</v>
      </c>
      <c r="AA26">
        <v>65.482464295832912</v>
      </c>
      <c r="AB26">
        <v>14.056067329840937</v>
      </c>
      <c r="AC26">
        <v>71030</v>
      </c>
      <c r="AD26">
        <v>7.6963052951372349E-18</v>
      </c>
      <c r="AE26">
        <v>1.6520420632114864E-18</v>
      </c>
      <c r="AF26">
        <v>1.152359796658354E-17</v>
      </c>
      <c r="AG26">
        <v>2.473585419274211E-18</v>
      </c>
      <c r="AH26">
        <v>2.2547163061229447E-2</v>
      </c>
      <c r="AI26">
        <v>4.8398368249209529E-3</v>
      </c>
      <c r="AJ26">
        <v>2.9052132658587304E-2</v>
      </c>
      <c r="AK26">
        <v>6.2361540164358274E-3</v>
      </c>
      <c r="AL26">
        <v>8.2870273973453531E-7</v>
      </c>
      <c r="AM26">
        <v>1.7788428751716265E-7</v>
      </c>
      <c r="AN26">
        <v>9.2336736732669809E-7</v>
      </c>
      <c r="AO26">
        <v>1.9820442044891056E-7</v>
      </c>
      <c r="AP26">
        <v>81046</v>
      </c>
      <c r="AQ26">
        <v>4.044653036691828E-3</v>
      </c>
      <c r="AR26">
        <v>8.6820060944474582E-4</v>
      </c>
      <c r="AS26">
        <v>4.5066830929464926E-3</v>
      </c>
      <c r="AT26">
        <v>9.6737716990200181E-4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75</v>
      </c>
      <c r="BD26">
        <v>0</v>
      </c>
      <c r="BE26" t="s">
        <v>145</v>
      </c>
      <c r="BN26">
        <v>29.763999999999999</v>
      </c>
      <c r="BO26">
        <v>4500.3412629941213</v>
      </c>
      <c r="BP26">
        <v>4500.3412629941213</v>
      </c>
    </row>
    <row r="27" spans="1:68" x14ac:dyDescent="0.25">
      <c r="A27" t="s">
        <v>150</v>
      </c>
      <c r="B27" t="s">
        <v>151</v>
      </c>
      <c r="C27" t="s">
        <v>151</v>
      </c>
      <c r="F27">
        <v>3472.47</v>
      </c>
      <c r="G27">
        <v>1.5816991029539125</v>
      </c>
      <c r="H27">
        <v>5492.4026840343722</v>
      </c>
      <c r="I27">
        <v>538.98058268185889</v>
      </c>
      <c r="J27">
        <v>5246065.648018796</v>
      </c>
      <c r="K27">
        <v>725933.96750990592</v>
      </c>
      <c r="L27">
        <v>7.5427724999999999</v>
      </c>
      <c r="M27">
        <v>0.12907152140719366</v>
      </c>
      <c r="N27">
        <v>5.45117620447642</v>
      </c>
      <c r="O27">
        <v>170.81419983862835</v>
      </c>
      <c r="P27">
        <v>37.150842997564411</v>
      </c>
      <c r="Q27">
        <v>131.52247902742096</v>
      </c>
      <c r="R27">
        <v>28.605180211096258</v>
      </c>
      <c r="S27">
        <v>214.58820620792818</v>
      </c>
      <c r="T27">
        <v>46.671370210972817</v>
      </c>
      <c r="U27">
        <v>1101.9525013856392</v>
      </c>
      <c r="V27">
        <v>239.66663432212695</v>
      </c>
      <c r="W27">
        <v>848.47468705544702</v>
      </c>
      <c r="X27">
        <v>184.53705790258394</v>
      </c>
      <c r="Y27">
        <v>1384.3463296498655</v>
      </c>
      <c r="Z27">
        <v>301.08523293533744</v>
      </c>
      <c r="AA27">
        <v>1200.9012278619991</v>
      </c>
      <c r="AB27">
        <v>261.18726086023099</v>
      </c>
      <c r="AC27">
        <v>191560</v>
      </c>
      <c r="AD27">
        <v>2.6989373671469799E-16</v>
      </c>
      <c r="AE27">
        <v>5.8699919843819962E-17</v>
      </c>
      <c r="AF27">
        <v>4.403506781246653E-16</v>
      </c>
      <c r="AG27">
        <v>9.57730617380494E-17</v>
      </c>
      <c r="AH27">
        <v>0.7906830430382914</v>
      </c>
      <c r="AI27">
        <v>0.17196779670836937</v>
      </c>
      <c r="AJ27">
        <v>1.1101677058046047</v>
      </c>
      <c r="AK27">
        <v>0.24145338138326247</v>
      </c>
      <c r="AL27">
        <v>1.0775719561067807E-5</v>
      </c>
      <c r="AM27">
        <v>2.3436404349123835E-6</v>
      </c>
      <c r="AN27">
        <v>1.3083443992269602E-5</v>
      </c>
      <c r="AO27">
        <v>2.8455536722557434E-6</v>
      </c>
      <c r="AP27">
        <v>207776</v>
      </c>
      <c r="AQ27">
        <v>0.13483187501157365</v>
      </c>
      <c r="AR27">
        <v>2.9324949707661398E-2</v>
      </c>
      <c r="AS27">
        <v>0.1637074234429883</v>
      </c>
      <c r="AT27">
        <v>3.5605170949557584E-2</v>
      </c>
      <c r="AU27">
        <v>178</v>
      </c>
      <c r="AV27">
        <v>38.713702138427358</v>
      </c>
      <c r="AW27">
        <v>203</v>
      </c>
      <c r="AX27">
        <v>44.151019854498614</v>
      </c>
      <c r="AY27">
        <v>20.97882267033004</v>
      </c>
      <c r="AZ27">
        <v>4.5627409667081142</v>
      </c>
      <c r="BA27">
        <v>14.66396057490495</v>
      </c>
      <c r="BB27">
        <v>14.66396057490495</v>
      </c>
      <c r="BC27" t="s">
        <v>201</v>
      </c>
      <c r="BD27">
        <v>0</v>
      </c>
      <c r="BE27" t="s">
        <v>152</v>
      </c>
      <c r="BJ27">
        <v>4.4000000000000004</v>
      </c>
      <c r="BK27">
        <v>54.545454545454554</v>
      </c>
      <c r="BN27" t="s">
        <v>111</v>
      </c>
    </row>
    <row r="28" spans="1:68" x14ac:dyDescent="0.25">
      <c r="A28" t="s">
        <v>153</v>
      </c>
      <c r="B28" t="s">
        <v>154</v>
      </c>
      <c r="C28" t="s">
        <v>421</v>
      </c>
      <c r="F28">
        <v>4554.0600000000004</v>
      </c>
      <c r="G28">
        <v>7.417427945276887</v>
      </c>
      <c r="H28">
        <v>33779.411908467664</v>
      </c>
      <c r="I28">
        <v>15227.291433917879</v>
      </c>
      <c r="J28">
        <v>37063124.700427726</v>
      </c>
      <c r="K28">
        <v>3129866.2136848732</v>
      </c>
      <c r="L28">
        <v>9.4003441666666667</v>
      </c>
      <c r="M28">
        <v>0.17856836957895214</v>
      </c>
      <c r="N28">
        <v>4.6269499217091505</v>
      </c>
      <c r="O28">
        <v>2080.7462957145704</v>
      </c>
      <c r="P28">
        <v>417.53586621183092</v>
      </c>
      <c r="Q28">
        <v>1795.952906351572</v>
      </c>
      <c r="R28">
        <v>360.38740233423641</v>
      </c>
      <c r="S28">
        <v>2358.3097682532216</v>
      </c>
      <c r="T28">
        <v>473.23352871584586</v>
      </c>
      <c r="U28">
        <v>11708.255205767708</v>
      </c>
      <c r="V28">
        <v>2349.4534096914244</v>
      </c>
      <c r="W28">
        <v>10105.7370657883</v>
      </c>
      <c r="X28">
        <v>2027.8818653495957</v>
      </c>
      <c r="Y28">
        <v>13270.090965838392</v>
      </c>
      <c r="Z28">
        <v>2662.8613673577743</v>
      </c>
      <c r="AA28">
        <v>12682.743812322666</v>
      </c>
      <c r="AB28">
        <v>2545.0005291501916</v>
      </c>
      <c r="AC28">
        <v>25348.5</v>
      </c>
      <c r="AD28">
        <v>4.2537243858265544E-16</v>
      </c>
      <c r="AE28">
        <v>8.535795544706406E-17</v>
      </c>
      <c r="AF28">
        <v>5.5856697216691569E-16</v>
      </c>
      <c r="AG28">
        <v>1.1208562285626454E-16</v>
      </c>
      <c r="AH28">
        <v>1.2461748029324922</v>
      </c>
      <c r="AI28">
        <v>0.25006541012011579</v>
      </c>
      <c r="AJ28">
        <v>1.4082027003333359</v>
      </c>
      <c r="AK28">
        <v>0.28257896481492772</v>
      </c>
      <c r="AL28">
        <v>1.2834394501118061E-4</v>
      </c>
      <c r="AM28">
        <v>2.5754317267633831E-5</v>
      </c>
      <c r="AN28">
        <v>1.2541550348010221E-4</v>
      </c>
      <c r="AO28">
        <v>2.5166677451166148E-5</v>
      </c>
      <c r="AP28">
        <v>27137</v>
      </c>
      <c r="AQ28">
        <v>0.20974331682929032</v>
      </c>
      <c r="AR28">
        <v>4.2088436084123881E-2</v>
      </c>
      <c r="AS28">
        <v>0.20495757458164854</v>
      </c>
      <c r="AT28">
        <v>4.1128098421165583E-2</v>
      </c>
      <c r="AU28">
        <v>2654</v>
      </c>
      <c r="AV28">
        <v>532.56862271411205</v>
      </c>
      <c r="AW28">
        <v>1424</v>
      </c>
      <c r="AX28">
        <v>285.74895205158083</v>
      </c>
      <c r="AY28">
        <v>26.262310039559438</v>
      </c>
      <c r="AZ28">
        <v>5.2699631827653226</v>
      </c>
      <c r="BA28">
        <v>10.730898557258179</v>
      </c>
      <c r="BB28">
        <v>10.730898557258179</v>
      </c>
      <c r="BC28" t="s">
        <v>201</v>
      </c>
      <c r="BD28">
        <v>0</v>
      </c>
      <c r="BE28" t="s">
        <v>152</v>
      </c>
      <c r="BN28" t="s">
        <v>155</v>
      </c>
    </row>
    <row r="29" spans="1:68" x14ac:dyDescent="0.25">
      <c r="A29" t="s">
        <v>156</v>
      </c>
      <c r="B29" t="s">
        <v>157</v>
      </c>
      <c r="C29" t="s">
        <v>157</v>
      </c>
      <c r="F29" t="s">
        <v>74</v>
      </c>
      <c r="J29">
        <v>1298507.3887154954</v>
      </c>
      <c r="K29">
        <v>190151.75581296487</v>
      </c>
      <c r="L29">
        <v>6.0645674999999999</v>
      </c>
      <c r="M29">
        <v>5.8477343170611616E-2</v>
      </c>
      <c r="N29">
        <v>6.8697934842555268</v>
      </c>
      <c r="O29">
        <v>15.401417858953812</v>
      </c>
      <c r="P29">
        <v>6.4805507582622885</v>
      </c>
      <c r="Q29">
        <v>12.913362454442904</v>
      </c>
      <c r="R29">
        <v>5.4336361504018269</v>
      </c>
      <c r="S29">
        <v>20.531005074410039</v>
      </c>
      <c r="T29">
        <v>8.6389591998182986</v>
      </c>
      <c r="U29">
        <v>121.2059779146914</v>
      </c>
      <c r="V29">
        <v>51.000596131759771</v>
      </c>
      <c r="W29">
        <v>101.62549570380472</v>
      </c>
      <c r="X29">
        <v>42.761594372247579</v>
      </c>
      <c r="Y29">
        <v>161.57476995980926</v>
      </c>
      <c r="Z29">
        <v>67.986824821479388</v>
      </c>
      <c r="AA29">
        <v>99.881587183464774</v>
      </c>
      <c r="AB29">
        <v>42.027799095258921</v>
      </c>
      <c r="AC29">
        <v>56941</v>
      </c>
      <c r="AD29">
        <v>9.6089703760839356E-18</v>
      </c>
      <c r="AE29">
        <v>4.0432264631173765E-18</v>
      </c>
      <c r="AF29">
        <v>1.5277339286899611E-17</v>
      </c>
      <c r="AG29">
        <v>6.4283414427581015E-18</v>
      </c>
      <c r="AH29">
        <v>2.8150523350077745E-2</v>
      </c>
      <c r="AI29">
        <v>1.1845071480595409E-2</v>
      </c>
      <c r="AJ29">
        <v>3.8515686586803273E-2</v>
      </c>
      <c r="AK29">
        <v>1.6206485935318666E-2</v>
      </c>
      <c r="AL29">
        <v>1.2906546991508986E-6</v>
      </c>
      <c r="AM29">
        <v>5.4307683655076822E-7</v>
      </c>
      <c r="AN29">
        <v>1.5270416138334974E-6</v>
      </c>
      <c r="AO29">
        <v>6.4254283463087357E-7</v>
      </c>
      <c r="AP29">
        <v>64194</v>
      </c>
      <c r="AQ29">
        <v>4.9894815076176212E-3</v>
      </c>
      <c r="AR29">
        <v>2.0994552880551133E-3</v>
      </c>
      <c r="AS29">
        <v>5.9033186014797933E-3</v>
      </c>
      <c r="AT29">
        <v>2.4839762279966126E-3</v>
      </c>
      <c r="AU29">
        <v>10</v>
      </c>
      <c r="AV29">
        <v>4.207762439543667</v>
      </c>
      <c r="AW29">
        <v>13</v>
      </c>
      <c r="AX29">
        <v>5.470091171406767</v>
      </c>
      <c r="AY29">
        <v>9.8400504034398661</v>
      </c>
      <c r="AZ29">
        <v>4.140459449081078</v>
      </c>
      <c r="BA29">
        <v>8.0458106195872485</v>
      </c>
      <c r="BB29">
        <v>8.0458106195872485</v>
      </c>
      <c r="BC29" t="s">
        <v>87</v>
      </c>
      <c r="BD29">
        <v>0</v>
      </c>
      <c r="BE29" t="s">
        <v>158</v>
      </c>
      <c r="BJ29">
        <v>4.9000000000000004</v>
      </c>
      <c r="BK29">
        <v>60.743801652892564</v>
      </c>
      <c r="BN29" t="s">
        <v>111</v>
      </c>
    </row>
    <row r="30" spans="1:68" x14ac:dyDescent="0.25">
      <c r="A30" t="s">
        <v>159</v>
      </c>
      <c r="B30" t="s">
        <v>160</v>
      </c>
      <c r="C30" t="s">
        <v>160</v>
      </c>
      <c r="D30">
        <v>9.6666905093020401E-3</v>
      </c>
      <c r="E30">
        <v>110248</v>
      </c>
      <c r="F30">
        <v>52.925323437339493</v>
      </c>
      <c r="G30">
        <v>1.2198071534534465</v>
      </c>
      <c r="H30">
        <v>64.558688127704059</v>
      </c>
      <c r="I30">
        <v>7.8554531201487485</v>
      </c>
      <c r="J30">
        <v>57934.10905969255</v>
      </c>
      <c r="K30">
        <v>13537.931160589671</v>
      </c>
      <c r="L30">
        <v>5.1128583333333335</v>
      </c>
      <c r="M30">
        <v>8.429435765589853E-2</v>
      </c>
      <c r="N30">
        <v>5.2962154778659505</v>
      </c>
      <c r="O30">
        <v>0.83507485978456431</v>
      </c>
      <c r="P30">
        <v>0.36591698375693998</v>
      </c>
      <c r="Q30">
        <v>0.58721892078165794</v>
      </c>
      <c r="R30">
        <v>0.2573103162905222</v>
      </c>
      <c r="S30">
        <v>1.162132626396196</v>
      </c>
      <c r="T30">
        <v>0.50922867620051793</v>
      </c>
      <c r="U30">
        <v>5.2578112573523121</v>
      </c>
      <c r="V30">
        <v>2.3038921767444691</v>
      </c>
      <c r="W30">
        <v>3.6972568579212139</v>
      </c>
      <c r="X30">
        <v>1.6200811960429693</v>
      </c>
      <c r="Y30">
        <v>7.317037429648737</v>
      </c>
      <c r="Z30">
        <v>3.2062134728668892</v>
      </c>
      <c r="AA30">
        <v>5.3663926590809456</v>
      </c>
      <c r="AB30">
        <v>2.3514708800752011</v>
      </c>
      <c r="AC30">
        <v>110250</v>
      </c>
      <c r="AD30">
        <v>6.7687318406285352E-19</v>
      </c>
      <c r="AE30">
        <v>2.9659543811692841E-19</v>
      </c>
      <c r="AF30">
        <v>1.3395624413549893E-18</v>
      </c>
      <c r="AG30">
        <v>5.8697569727000992E-19</v>
      </c>
      <c r="AH30">
        <v>1.9829735785665192E-3</v>
      </c>
      <c r="AI30">
        <v>8.6890858015526904E-4</v>
      </c>
      <c r="AJ30">
        <v>3.3771696881095018E-3</v>
      </c>
      <c r="AK30">
        <v>1.4798239121067557E-3</v>
      </c>
      <c r="AL30">
        <v>4.6955558785680278E-8</v>
      </c>
      <c r="AM30">
        <v>2.0575205013249283E-8</v>
      </c>
      <c r="AN30">
        <v>6.9153251140820029E-8</v>
      </c>
      <c r="AO30">
        <v>3.0301893031438089E-8</v>
      </c>
      <c r="AP30">
        <v>129419</v>
      </c>
      <c r="AQ30">
        <v>3.6596197728130448E-4</v>
      </c>
      <c r="AR30">
        <v>1.6035892031409946E-4</v>
      </c>
      <c r="AS30">
        <v>5.3896623056784855E-4</v>
      </c>
      <c r="AT30">
        <v>2.3616672819861122E-4</v>
      </c>
      <c r="AU30">
        <v>0</v>
      </c>
      <c r="AV30">
        <v>0</v>
      </c>
      <c r="AW30">
        <v>1</v>
      </c>
      <c r="AX30">
        <v>0.43818464832163734</v>
      </c>
      <c r="AY30">
        <v>0</v>
      </c>
      <c r="AZ30">
        <v>0</v>
      </c>
      <c r="BA30">
        <v>13.666733423393273</v>
      </c>
      <c r="BB30">
        <v>13.666733423393273</v>
      </c>
      <c r="BC30" t="s">
        <v>161</v>
      </c>
      <c r="BD30">
        <v>0</v>
      </c>
      <c r="BE30" t="s">
        <v>162</v>
      </c>
      <c r="BG30">
        <v>30</v>
      </c>
      <c r="BN30">
        <v>25.055</v>
      </c>
      <c r="BO30">
        <v>172.06605363392498</v>
      </c>
      <c r="BP30">
        <v>172.06605363392498</v>
      </c>
    </row>
    <row r="31" spans="1:68" x14ac:dyDescent="0.25">
      <c r="A31" t="s">
        <v>163</v>
      </c>
      <c r="B31" t="s">
        <v>164</v>
      </c>
      <c r="C31" t="s">
        <v>164</v>
      </c>
      <c r="F31" t="s">
        <v>74</v>
      </c>
      <c r="J31">
        <v>1688583.2353019128</v>
      </c>
      <c r="K31">
        <v>626867.25822001603</v>
      </c>
      <c r="L31">
        <v>6.4310575000000005</v>
      </c>
      <c r="M31">
        <v>-4.1439323667899928E-3</v>
      </c>
      <c r="N31">
        <v>5.8881195476497394</v>
      </c>
      <c r="O31">
        <v>-1.5050340866651144</v>
      </c>
      <c r="P31">
        <v>-0.5617003227803995</v>
      </c>
      <c r="Q31">
        <v>-1.2418510079014653</v>
      </c>
      <c r="R31">
        <v>-0.46347662033958248</v>
      </c>
      <c r="S31">
        <v>-1.8617987681185391</v>
      </c>
      <c r="T31">
        <v>-0.69485002251449268</v>
      </c>
      <c r="U31">
        <v>-10.366854712237146</v>
      </c>
      <c r="V31">
        <v>-3.8690589732648379</v>
      </c>
      <c r="W31">
        <v>-8.5540182027946123</v>
      </c>
      <c r="X31">
        <v>-3.1924823684397148</v>
      </c>
      <c r="Y31">
        <v>-12.824292488467513</v>
      </c>
      <c r="Z31">
        <v>-4.7862100227669382</v>
      </c>
      <c r="AA31">
        <v>-10.391020943691881</v>
      </c>
      <c r="AB31">
        <v>-3.8780781576997825</v>
      </c>
      <c r="AC31">
        <v>49428</v>
      </c>
      <c r="AD31">
        <v>-7.0208920506614528E-19</v>
      </c>
      <c r="AE31">
        <v>-2.6202976836234139E-19</v>
      </c>
      <c r="AF31">
        <v>-1.052581033299922E-18</v>
      </c>
      <c r="AG31">
        <v>-3.9283834924108834E-19</v>
      </c>
      <c r="AH31">
        <v>-2.056846653439969E-3</v>
      </c>
      <c r="AI31">
        <v>-7.6764469282355097E-4</v>
      </c>
      <c r="AJ31">
        <v>-2.6536611136572276E-3</v>
      </c>
      <c r="AK31">
        <v>-9.9038441540807748E-4</v>
      </c>
      <c r="AL31">
        <v>-1.0863694896246254E-7</v>
      </c>
      <c r="AM31">
        <v>-4.0544868610454866E-8</v>
      </c>
      <c r="AN31">
        <v>-1.2120226631133957E-7</v>
      </c>
      <c r="AO31">
        <v>-4.5234425394076632E-8</v>
      </c>
      <c r="AP31">
        <v>53118</v>
      </c>
      <c r="AQ31">
        <v>-3.4751230508301665E-4</v>
      </c>
      <c r="AR31">
        <v>-1.2969658007401972E-4</v>
      </c>
      <c r="AS31">
        <v>-3.8770675492454039E-4</v>
      </c>
      <c r="AT31">
        <v>-1.4469772566268313E-4</v>
      </c>
      <c r="BC31" t="s">
        <v>165</v>
      </c>
      <c r="BD31">
        <v>1</v>
      </c>
      <c r="BE31" t="s">
        <v>166</v>
      </c>
      <c r="BN31" t="s">
        <v>111</v>
      </c>
    </row>
    <row r="32" spans="1:68" x14ac:dyDescent="0.25">
      <c r="A32" t="s">
        <v>167</v>
      </c>
      <c r="B32" t="s">
        <v>168</v>
      </c>
      <c r="C32" t="s">
        <v>168</v>
      </c>
      <c r="F32" t="s">
        <v>74</v>
      </c>
      <c r="J32">
        <v>618111.27471488353</v>
      </c>
      <c r="K32">
        <v>168121.3650027338</v>
      </c>
      <c r="L32">
        <v>4.5939624999999999</v>
      </c>
      <c r="M32">
        <v>0.10021049850340233</v>
      </c>
      <c r="N32">
        <v>6.024493591649307</v>
      </c>
      <c r="O32">
        <v>9.516914014400637</v>
      </c>
      <c r="P32">
        <v>3.4265393483828164</v>
      </c>
      <c r="Q32">
        <v>9.3679588678426491</v>
      </c>
      <c r="R32">
        <v>3.3729084476462163</v>
      </c>
      <c r="S32">
        <v>10.282321502625027</v>
      </c>
      <c r="T32">
        <v>3.702122260236298</v>
      </c>
      <c r="U32">
        <v>66.851501506434758</v>
      </c>
      <c r="V32">
        <v>24.069703694249284</v>
      </c>
      <c r="W32">
        <v>65.805167033994991</v>
      </c>
      <c r="X32">
        <v>23.692973775710659</v>
      </c>
      <c r="Y32">
        <v>72.228101502467382</v>
      </c>
      <c r="Z32">
        <v>26.00553409253212</v>
      </c>
      <c r="AA32">
        <v>60.685793473495217</v>
      </c>
      <c r="AB32">
        <v>21.849757065169868</v>
      </c>
      <c r="AC32">
        <v>50904</v>
      </c>
      <c r="AD32">
        <v>5.5623843385970616E-18</v>
      </c>
      <c r="AE32">
        <v>2.0027215521954583E-18</v>
      </c>
      <c r="AF32">
        <v>6.1053026488994962E-18</v>
      </c>
      <c r="AG32">
        <v>2.1981978326781679E-18</v>
      </c>
      <c r="AH32">
        <v>1.6295609631132822E-2</v>
      </c>
      <c r="AI32">
        <v>5.867190511805751E-3</v>
      </c>
      <c r="AJ32">
        <v>1.5392073117354601E-2</v>
      </c>
      <c r="AK32">
        <v>5.5418746150269274E-3</v>
      </c>
      <c r="AL32">
        <v>8.3573268177087681E-7</v>
      </c>
      <c r="AM32">
        <v>3.0090330904368831E-7</v>
      </c>
      <c r="AN32">
        <v>6.8262710019573447E-7</v>
      </c>
      <c r="AO32">
        <v>2.457780553185395E-7</v>
      </c>
      <c r="AP32">
        <v>53118</v>
      </c>
      <c r="AQ32">
        <v>2.6733758030682573E-3</v>
      </c>
      <c r="AR32">
        <v>9.6254178280550588E-4</v>
      </c>
      <c r="AS32">
        <v>2.183615421518533E-3</v>
      </c>
      <c r="AT32">
        <v>7.8620487189932909E-4</v>
      </c>
      <c r="AU32">
        <v>9</v>
      </c>
      <c r="AV32">
        <v>3.2404258448464645</v>
      </c>
      <c r="AW32">
        <v>6</v>
      </c>
      <c r="AX32">
        <v>2.1602838965643101</v>
      </c>
      <c r="AY32">
        <v>13.67673756583673</v>
      </c>
      <c r="AZ32">
        <v>4.9242726535022063</v>
      </c>
      <c r="BA32">
        <v>8.3070160715701959</v>
      </c>
      <c r="BB32">
        <v>8.3070160715701959</v>
      </c>
      <c r="BC32" t="s">
        <v>165</v>
      </c>
      <c r="BD32">
        <v>1</v>
      </c>
      <c r="BE32" t="s">
        <v>166</v>
      </c>
      <c r="BN32" t="s">
        <v>111</v>
      </c>
    </row>
    <row r="33" spans="1:68" x14ac:dyDescent="0.25">
      <c r="A33" t="s">
        <v>169</v>
      </c>
      <c r="B33" t="s">
        <v>170</v>
      </c>
      <c r="C33" t="s">
        <v>170</v>
      </c>
      <c r="D33">
        <v>4.3832008347284138E-2</v>
      </c>
      <c r="E33">
        <v>77344</v>
      </c>
      <c r="F33">
        <v>342.07486758512852</v>
      </c>
      <c r="G33">
        <v>5.2151041942012384</v>
      </c>
      <c r="H33">
        <v>1783.9560766740369</v>
      </c>
      <c r="I33">
        <v>466.71901590577545</v>
      </c>
      <c r="J33">
        <v>6331446.3253502268</v>
      </c>
      <c r="K33">
        <v>88419.847909336386</v>
      </c>
      <c r="L33">
        <v>15.064567500000003</v>
      </c>
      <c r="M33">
        <v>0.37309332709560006</v>
      </c>
      <c r="N33">
        <v>3.7043465831549138</v>
      </c>
      <c r="O33">
        <v>1190.1614811650561</v>
      </c>
      <c r="P33">
        <v>132.65780232440966</v>
      </c>
      <c r="Q33">
        <v>1160.5349823753456</v>
      </c>
      <c r="R33">
        <v>129.35557293603921</v>
      </c>
      <c r="S33">
        <v>1320.1141073386373</v>
      </c>
      <c r="T33">
        <v>147.14258448825288</v>
      </c>
      <c r="U33">
        <v>5598.9320973214226</v>
      </c>
      <c r="V33">
        <v>624.06827909367655</v>
      </c>
      <c r="W33">
        <v>5459.5587789692054</v>
      </c>
      <c r="X33">
        <v>608.53344755370222</v>
      </c>
      <c r="Y33">
        <v>6210.2742902331165</v>
      </c>
      <c r="Z33">
        <v>692.20971457389555</v>
      </c>
      <c r="AA33">
        <v>4941.3120057453343</v>
      </c>
      <c r="AB33">
        <v>550.76861556611664</v>
      </c>
      <c r="AC33">
        <v>77343</v>
      </c>
      <c r="AD33">
        <v>7.0117697618435873E-16</v>
      </c>
      <c r="AE33">
        <v>7.8154601852882566E-17</v>
      </c>
      <c r="AF33">
        <v>7.9759217262668151E-16</v>
      </c>
      <c r="AG33">
        <v>8.8901234367148073E-17</v>
      </c>
      <c r="AH33">
        <v>2.0541741797583701</v>
      </c>
      <c r="AI33">
        <v>0.22896240265777898</v>
      </c>
      <c r="AJ33">
        <v>2.0108089221608854</v>
      </c>
      <c r="AK33">
        <v>0.22412882346608573</v>
      </c>
      <c r="AL33">
        <v>6.933698226579316E-5</v>
      </c>
      <c r="AM33">
        <v>7.728440075360716E-6</v>
      </c>
      <c r="AN33">
        <v>5.8693243238812483E-5</v>
      </c>
      <c r="AO33">
        <v>6.542067427464552E-6</v>
      </c>
      <c r="AP33">
        <v>83304</v>
      </c>
      <c r="AQ33">
        <v>0.34784174724531602</v>
      </c>
      <c r="AR33">
        <v>3.8771143644369871E-2</v>
      </c>
      <c r="AS33">
        <v>0.29444546925075671</v>
      </c>
      <c r="AT33">
        <v>3.2819486660707907E-2</v>
      </c>
      <c r="AU33">
        <v>2072</v>
      </c>
      <c r="AV33">
        <v>230.94930458269238</v>
      </c>
      <c r="AW33">
        <v>2513</v>
      </c>
      <c r="AX33">
        <v>280.10405522022484</v>
      </c>
      <c r="AY33">
        <v>37.95178482154202</v>
      </c>
      <c r="AZ33">
        <v>4.2301825831115387</v>
      </c>
      <c r="BA33">
        <v>40.465201415534722</v>
      </c>
      <c r="BB33">
        <v>40.465201415534722</v>
      </c>
      <c r="BC33" t="s">
        <v>87</v>
      </c>
      <c r="BD33">
        <v>0</v>
      </c>
      <c r="BE33" t="s">
        <v>171</v>
      </c>
      <c r="BJ33">
        <v>6.5</v>
      </c>
      <c r="BK33">
        <v>80.578512396694208</v>
      </c>
      <c r="BN33" t="s">
        <v>111</v>
      </c>
    </row>
    <row r="34" spans="1:68" x14ac:dyDescent="0.25">
      <c r="A34" t="s">
        <v>172</v>
      </c>
      <c r="B34" t="s">
        <v>173</v>
      </c>
      <c r="C34" t="s">
        <v>422</v>
      </c>
      <c r="F34">
        <v>2326.4</v>
      </c>
      <c r="G34">
        <v>1.001163913022274</v>
      </c>
      <c r="H34">
        <v>2329.1077272550183</v>
      </c>
      <c r="I34">
        <v>133.73890190742753</v>
      </c>
      <c r="J34">
        <v>6435888.0380751034</v>
      </c>
      <c r="K34">
        <v>251140.17747419744</v>
      </c>
      <c r="L34">
        <v>7.8976575000000002</v>
      </c>
      <c r="M34">
        <v>0.14489953644298101</v>
      </c>
      <c r="N34">
        <v>5.0715905575381575</v>
      </c>
      <c r="O34">
        <v>246.32164922980363</v>
      </c>
      <c r="P34">
        <v>49.320918015030827</v>
      </c>
      <c r="Q34">
        <v>223.19779605103028</v>
      </c>
      <c r="R34">
        <v>44.69083507109162</v>
      </c>
      <c r="S34">
        <v>251.2663490529925</v>
      </c>
      <c r="T34">
        <v>50.310993939542492</v>
      </c>
      <c r="U34">
        <v>1495.5641995809019</v>
      </c>
      <c r="V34">
        <v>299.45642010917476</v>
      </c>
      <c r="W34">
        <v>1355.165630966763</v>
      </c>
      <c r="X34">
        <v>271.34445222613499</v>
      </c>
      <c r="Y34">
        <v>1525.586392337236</v>
      </c>
      <c r="Z34">
        <v>305.46775574368564</v>
      </c>
      <c r="AA34">
        <v>1747.6979504241103</v>
      </c>
      <c r="AB34">
        <v>349.94109367742669</v>
      </c>
      <c r="AC34">
        <v>97486.666666666672</v>
      </c>
      <c r="AD34">
        <v>2.1937477441648674E-16</v>
      </c>
      <c r="AE34">
        <v>4.3925352470611373E-17</v>
      </c>
      <c r="AF34">
        <v>2.4696255795174549E-16</v>
      </c>
      <c r="AG34">
        <v>4.9449246997192367E-17</v>
      </c>
      <c r="AH34">
        <v>0.64268225084758079</v>
      </c>
      <c r="AI34">
        <v>0.12868409538049549</v>
      </c>
      <c r="AJ34">
        <v>0.62261708679214811</v>
      </c>
      <c r="AK34">
        <v>0.12466645294252664</v>
      </c>
      <c r="AL34">
        <v>1.7210748913174188E-5</v>
      </c>
      <c r="AM34">
        <v>3.4461036566543029E-6</v>
      </c>
      <c r="AN34">
        <v>1.4418302481114832E-5</v>
      </c>
      <c r="AO34">
        <v>2.8869728536266144E-6</v>
      </c>
      <c r="AP34">
        <v>63199</v>
      </c>
      <c r="AQ34">
        <v>6.5502954272633626E-2</v>
      </c>
      <c r="AR34">
        <v>1.3115639033452777E-2</v>
      </c>
      <c r="AS34">
        <v>5.4875090728128045E-2</v>
      </c>
      <c r="AT34">
        <v>1.0987624755404206E-2</v>
      </c>
      <c r="AU34">
        <v>394</v>
      </c>
      <c r="AV34">
        <v>78.890514734223842</v>
      </c>
      <c r="AW34">
        <v>121</v>
      </c>
      <c r="AX34">
        <v>24.227797672185499</v>
      </c>
      <c r="AY34">
        <v>29.073936867696677</v>
      </c>
      <c r="AZ34">
        <v>5.8214666112764437</v>
      </c>
      <c r="BA34">
        <v>7.9313764600787389</v>
      </c>
      <c r="BB34">
        <v>7.9313764600787398</v>
      </c>
      <c r="BC34" t="s">
        <v>201</v>
      </c>
      <c r="BD34">
        <v>0</v>
      </c>
      <c r="BE34" t="s">
        <v>174</v>
      </c>
      <c r="BJ34" t="s">
        <v>175</v>
      </c>
      <c r="BN34" t="s">
        <v>104</v>
      </c>
    </row>
    <row r="35" spans="1:68" x14ac:dyDescent="0.25">
      <c r="A35" t="s">
        <v>176</v>
      </c>
      <c r="B35" t="s">
        <v>177</v>
      </c>
      <c r="C35" t="s">
        <v>177</v>
      </c>
      <c r="F35" t="s">
        <v>74</v>
      </c>
      <c r="J35">
        <v>1159270.021512619</v>
      </c>
      <c r="K35">
        <v>165411.42645430253</v>
      </c>
      <c r="L35">
        <v>4.7797125000000005</v>
      </c>
      <c r="M35">
        <v>9.3889722599960646E-2</v>
      </c>
      <c r="N35">
        <v>4.590542104797052</v>
      </c>
      <c r="O35">
        <v>17.399358936821717</v>
      </c>
      <c r="P35">
        <v>4.7421433651924341</v>
      </c>
      <c r="Q35">
        <v>13.185062055277069</v>
      </c>
      <c r="R35">
        <v>3.5935493239789431</v>
      </c>
      <c r="S35">
        <v>21.389133693311443</v>
      </c>
      <c r="T35">
        <v>5.8295445711104312</v>
      </c>
      <c r="U35">
        <v>97.271848732778679</v>
      </c>
      <c r="V35">
        <v>26.51115215009229</v>
      </c>
      <c r="W35">
        <v>73.711644574388401</v>
      </c>
      <c r="X35">
        <v>20.08988880136927</v>
      </c>
      <c r="Y35">
        <v>119.57685249759089</v>
      </c>
      <c r="Z35">
        <v>32.59031437658394</v>
      </c>
      <c r="AA35">
        <v>112.62463147986188</v>
      </c>
      <c r="AB35">
        <v>30.695507280972794</v>
      </c>
      <c r="AC35">
        <v>72747</v>
      </c>
      <c r="AD35">
        <v>8.9043101064822871E-18</v>
      </c>
      <c r="AE35">
        <v>2.4268431524629564E-18</v>
      </c>
      <c r="AF35">
        <v>1.4444792031754427E-17</v>
      </c>
      <c r="AG35">
        <v>3.9368849705149738E-18</v>
      </c>
      <c r="AH35">
        <v>2.6086144483569312E-2</v>
      </c>
      <c r="AI35">
        <v>7.1097008479098656E-3</v>
      </c>
      <c r="AJ35">
        <v>3.6416752436969201E-2</v>
      </c>
      <c r="AK35">
        <v>9.9252772230224631E-3</v>
      </c>
      <c r="AL35">
        <v>9.3614579484421118E-7</v>
      </c>
      <c r="AM35">
        <v>2.5514374328346341E-7</v>
      </c>
      <c r="AN35">
        <v>1.1301196954231878E-6</v>
      </c>
      <c r="AO35">
        <v>3.0801075114226653E-7</v>
      </c>
      <c r="AP35">
        <v>84167</v>
      </c>
      <c r="AQ35">
        <v>4.7450003739139953E-3</v>
      </c>
      <c r="AR35">
        <v>1.2932356946423309E-3</v>
      </c>
      <c r="AS35">
        <v>5.7281872192172642E-3</v>
      </c>
      <c r="AT35">
        <v>1.5612003358758911E-3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 t="s">
        <v>123</v>
      </c>
      <c r="BD35">
        <v>0</v>
      </c>
      <c r="BE35" t="s">
        <v>178</v>
      </c>
      <c r="BN35">
        <v>31.058</v>
      </c>
      <c r="BO35">
        <v>11035.150541132898</v>
      </c>
      <c r="BP35">
        <v>11035.150541132898</v>
      </c>
    </row>
    <row r="36" spans="1:68" x14ac:dyDescent="0.25">
      <c r="A36" t="s">
        <v>179</v>
      </c>
      <c r="B36" t="s">
        <v>180</v>
      </c>
      <c r="C36" t="s">
        <v>180</v>
      </c>
      <c r="F36" t="s">
        <v>74</v>
      </c>
      <c r="J36">
        <v>981570</v>
      </c>
      <c r="K36">
        <v>267396.39609731716</v>
      </c>
      <c r="L36">
        <v>6.3363550000000002</v>
      </c>
      <c r="M36">
        <v>0.1248234029012011</v>
      </c>
      <c r="N36">
        <v>5.3843828438491022</v>
      </c>
      <c r="O36">
        <v>25.964837394494673</v>
      </c>
      <c r="P36">
        <v>8.717094251942596</v>
      </c>
      <c r="Q36">
        <v>24.895450699691857</v>
      </c>
      <c r="R36">
        <v>8.3580723767528031</v>
      </c>
      <c r="S36">
        <v>28.166941064277207</v>
      </c>
      <c r="T36">
        <v>9.4563996806803541</v>
      </c>
      <c r="U36">
        <v>165.76946240474342</v>
      </c>
      <c r="V36">
        <v>55.653266990317938</v>
      </c>
      <c r="W36">
        <v>158.94208833700384</v>
      </c>
      <c r="X36">
        <v>53.361133889789699</v>
      </c>
      <c r="Y36">
        <v>179.82853529448019</v>
      </c>
      <c r="Z36">
        <v>60.373275885915781</v>
      </c>
      <c r="AA36">
        <v>158.3602833724014</v>
      </c>
      <c r="AB36">
        <v>53.165806315207512</v>
      </c>
      <c r="AC36">
        <v>103584</v>
      </c>
      <c r="AD36">
        <v>2.7338877571430128E-17</v>
      </c>
      <c r="AE36">
        <v>9.1783964949076084E-18</v>
      </c>
      <c r="AF36">
        <v>3.093145661859794E-17</v>
      </c>
      <c r="AG36">
        <v>1.0384521905435158E-17</v>
      </c>
      <c r="AH36">
        <v>8.0092213974865739E-2</v>
      </c>
      <c r="AI36">
        <v>2.6889110355595446E-2</v>
      </c>
      <c r="AJ36">
        <v>7.7981267969665688E-2</v>
      </c>
      <c r="AK36">
        <v>2.6180409006593654E-2</v>
      </c>
      <c r="AL36">
        <v>2.0185815752663637E-6</v>
      </c>
      <c r="AM36">
        <v>6.7769212568080888E-7</v>
      </c>
      <c r="AN36">
        <v>1.699557776363869E-6</v>
      </c>
      <c r="AO36">
        <v>5.7058725606835845E-7</v>
      </c>
      <c r="AP36">
        <v>132146</v>
      </c>
      <c r="AQ36">
        <v>1.606390914369538E-2</v>
      </c>
      <c r="AR36">
        <v>5.3930863472276477E-3</v>
      </c>
      <c r="AS36">
        <v>1.3525111909518713E-2</v>
      </c>
      <c r="AT36">
        <v>4.5407438333638171E-3</v>
      </c>
      <c r="AU36">
        <v>26</v>
      </c>
      <c r="AV36">
        <v>8.7288992843283868</v>
      </c>
      <c r="AW36">
        <v>27</v>
      </c>
      <c r="AX36">
        <v>9.0646261798794789</v>
      </c>
      <c r="AY36">
        <v>16.358159296908429</v>
      </c>
      <c r="AZ36">
        <v>5.4918740376812982</v>
      </c>
      <c r="BA36">
        <v>15.014302349616457</v>
      </c>
      <c r="BB36">
        <v>15.014302349616457</v>
      </c>
      <c r="BC36" t="s">
        <v>165</v>
      </c>
      <c r="BD36">
        <v>1</v>
      </c>
      <c r="BE36" t="s">
        <v>181</v>
      </c>
      <c r="BN36" t="s">
        <v>111</v>
      </c>
    </row>
    <row r="37" spans="1:68" x14ac:dyDescent="0.25">
      <c r="A37" t="s">
        <v>182</v>
      </c>
      <c r="B37" t="s">
        <v>183</v>
      </c>
      <c r="C37" t="s">
        <v>183</v>
      </c>
      <c r="D37">
        <v>2.4169546270289759E-2</v>
      </c>
      <c r="E37">
        <v>105509</v>
      </c>
      <c r="F37">
        <v>138.27237320237708</v>
      </c>
      <c r="G37">
        <v>0.85946837035824264</v>
      </c>
      <c r="H37">
        <v>118.84073126181377</v>
      </c>
      <c r="I37">
        <v>4.4514350321886198</v>
      </c>
      <c r="J37">
        <v>602749.49055475695</v>
      </c>
      <c r="K37">
        <v>80650.805619176666</v>
      </c>
      <c r="L37">
        <v>6.9416799999999999</v>
      </c>
      <c r="M37">
        <v>0.48438362864947943</v>
      </c>
      <c r="N37">
        <v>2.651407368111971</v>
      </c>
      <c r="O37">
        <v>67.782831933851199</v>
      </c>
      <c r="P37">
        <v>6.8240248064926323</v>
      </c>
      <c r="Q37">
        <v>58.817322666978825</v>
      </c>
      <c r="R37">
        <v>5.9214237216090355</v>
      </c>
      <c r="S37">
        <v>77.389367361427674</v>
      </c>
      <c r="T37">
        <v>7.7911610885265112</v>
      </c>
      <c r="U37">
        <v>247.50273195475967</v>
      </c>
      <c r="V37">
        <v>24.917294458606065</v>
      </c>
      <c r="W37">
        <v>214.76600535882574</v>
      </c>
      <c r="X37">
        <v>21.62153020679624</v>
      </c>
      <c r="Y37">
        <v>282.58010619704106</v>
      </c>
      <c r="Z37">
        <v>28.448703004792989</v>
      </c>
      <c r="AA37">
        <v>262.45811788315865</v>
      </c>
      <c r="AB37">
        <v>26.422925333776067</v>
      </c>
      <c r="AC37">
        <v>105510</v>
      </c>
      <c r="AD37">
        <v>3.7627750000684484E-17</v>
      </c>
      <c r="AE37">
        <v>3.7881671817394235E-18</v>
      </c>
      <c r="AF37">
        <v>4.9509015979433159E-17</v>
      </c>
      <c r="AG37">
        <v>4.9843115660673237E-18</v>
      </c>
      <c r="AH37">
        <v>0.11023458430484227</v>
      </c>
      <c r="AI37">
        <v>1.1097847587184856E-2</v>
      </c>
      <c r="AJ37">
        <v>0.12481713647087983</v>
      </c>
      <c r="AK37">
        <v>1.2565943488225491E-2</v>
      </c>
      <c r="AL37">
        <v>2.727551310963573E-6</v>
      </c>
      <c r="AM37">
        <v>2.7459575346691181E-7</v>
      </c>
      <c r="AN37">
        <v>2.6706618954909022E-6</v>
      </c>
      <c r="AO37">
        <v>2.6886842146651349E-7</v>
      </c>
      <c r="AP37">
        <v>127845</v>
      </c>
      <c r="AQ37">
        <v>2.0999434000075774E-2</v>
      </c>
      <c r="AR37">
        <v>2.1141143627440651E-3</v>
      </c>
      <c r="AS37">
        <v>2.0561442047103425E-2</v>
      </c>
      <c r="AT37">
        <v>2.0700195991165396E-3</v>
      </c>
      <c r="AU37">
        <v>55</v>
      </c>
      <c r="AV37">
        <v>5.5371154265635925</v>
      </c>
      <c r="AW37">
        <v>139</v>
      </c>
      <c r="AX37">
        <v>13.993800805315262</v>
      </c>
      <c r="AY37">
        <v>25.609267122190666</v>
      </c>
      <c r="AZ37">
        <v>2.5782085099139955</v>
      </c>
      <c r="BA37">
        <v>49.189591535886926</v>
      </c>
      <c r="BB37">
        <v>49.189591535886926</v>
      </c>
      <c r="BC37" t="s">
        <v>165</v>
      </c>
      <c r="BD37">
        <v>1</v>
      </c>
      <c r="BE37" t="s">
        <v>184</v>
      </c>
      <c r="BG37">
        <v>66</v>
      </c>
      <c r="BH37">
        <v>0.24</v>
      </c>
      <c r="BI37">
        <v>41.618497109826585</v>
      </c>
      <c r="BJ37">
        <v>2.4</v>
      </c>
      <c r="BK37">
        <v>29.75206611570248</v>
      </c>
      <c r="BN37">
        <v>27.277000000000001</v>
      </c>
      <c r="BO37">
        <v>802.75653287166779</v>
      </c>
      <c r="BP37">
        <v>802.75653287166779</v>
      </c>
    </row>
    <row r="38" spans="1:68" x14ac:dyDescent="0.25">
      <c r="A38" t="s">
        <v>185</v>
      </c>
      <c r="B38" t="s">
        <v>186</v>
      </c>
      <c r="C38" t="s">
        <v>186</v>
      </c>
      <c r="F38" t="s">
        <v>74</v>
      </c>
      <c r="J38">
        <v>20863.607600859872</v>
      </c>
      <c r="K38">
        <v>358.3190485506413</v>
      </c>
      <c r="L38">
        <v>6.0989675000000005</v>
      </c>
      <c r="M38">
        <v>6.74131500248486E-2</v>
      </c>
      <c r="N38">
        <v>6.6813950667786335</v>
      </c>
      <c r="O38">
        <v>0.28689247539482793</v>
      </c>
      <c r="P38">
        <v>9.2716765526321868E-2</v>
      </c>
      <c r="Q38">
        <v>0.22280238222919044</v>
      </c>
      <c r="R38">
        <v>7.2004384930000165E-2</v>
      </c>
      <c r="S38">
        <v>0.37968564795906662</v>
      </c>
      <c r="T38">
        <v>0.12270529280031793</v>
      </c>
      <c r="U38">
        <v>2.2037344451937417</v>
      </c>
      <c r="V38">
        <v>0.71219410532156013</v>
      </c>
      <c r="W38">
        <v>1.7114331197218309</v>
      </c>
      <c r="X38">
        <v>0.5530941271877331</v>
      </c>
      <c r="Y38">
        <v>2.9165154631594232</v>
      </c>
      <c r="Z38">
        <v>0.94254783078399007</v>
      </c>
      <c r="AA38">
        <v>2.1393721123522034</v>
      </c>
      <c r="AB38">
        <v>0.69139374339298931</v>
      </c>
      <c r="AC38">
        <v>166071</v>
      </c>
      <c r="AD38">
        <v>4.7195742236008487E-19</v>
      </c>
      <c r="AE38">
        <v>1.5252531669625003E-19</v>
      </c>
      <c r="AF38">
        <v>8.0427981929540804E-19</v>
      </c>
      <c r="AG38">
        <v>2.5992394300526586E-19</v>
      </c>
      <c r="AH38">
        <v>1.3826505773665027E-3</v>
      </c>
      <c r="AI38">
        <v>4.468394969582206E-4</v>
      </c>
      <c r="AJ38">
        <v>2.0276691422724349E-3</v>
      </c>
      <c r="AK38">
        <v>6.5529402320609205E-4</v>
      </c>
      <c r="AL38">
        <v>2.1735384245400207E-8</v>
      </c>
      <c r="AM38">
        <v>7.0243547584573977E-9</v>
      </c>
      <c r="AN38">
        <v>2.7563959897582601E-8</v>
      </c>
      <c r="AO38">
        <v>8.9080105823060503E-9</v>
      </c>
      <c r="AP38">
        <v>184117</v>
      </c>
      <c r="AQ38">
        <v>2.4099727090158647E-4</v>
      </c>
      <c r="AR38">
        <v>7.7884536455391084E-5</v>
      </c>
      <c r="AS38">
        <v>3.0562326552676354E-4</v>
      </c>
      <c r="AT38">
        <v>9.877010754721452E-5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 t="s">
        <v>165</v>
      </c>
      <c r="BD38">
        <v>1</v>
      </c>
      <c r="BE38" t="s">
        <v>187</v>
      </c>
      <c r="BG38">
        <v>27</v>
      </c>
      <c r="BJ38">
        <v>2.1</v>
      </c>
      <c r="BK38">
        <v>26.033057851239668</v>
      </c>
      <c r="BN38" t="s">
        <v>111</v>
      </c>
    </row>
    <row r="39" spans="1:68" x14ac:dyDescent="0.25">
      <c r="A39" t="s">
        <v>188</v>
      </c>
      <c r="B39" t="s">
        <v>189</v>
      </c>
      <c r="C39" t="s">
        <v>189</v>
      </c>
      <c r="D39">
        <v>2.3006936286197904E-2</v>
      </c>
      <c r="E39">
        <v>166029</v>
      </c>
      <c r="F39">
        <v>83.643320213408003</v>
      </c>
      <c r="G39">
        <v>2.6415047801843885</v>
      </c>
      <c r="H39">
        <v>220.94423017421073</v>
      </c>
      <c r="I39">
        <v>32.593109218154943</v>
      </c>
      <c r="J39">
        <v>757451.66306743119</v>
      </c>
      <c r="K39">
        <v>105875.29787064409</v>
      </c>
      <c r="L39">
        <v>6.0555374999999998</v>
      </c>
      <c r="M39">
        <v>0.74276175440136172</v>
      </c>
      <c r="N39">
        <v>2.1176172622600262</v>
      </c>
      <c r="O39">
        <v>113.94255834566367</v>
      </c>
      <c r="P39">
        <v>13.063495029544958</v>
      </c>
      <c r="Q39">
        <v>102.59463528872023</v>
      </c>
      <c r="R39">
        <v>11.762457571703104</v>
      </c>
      <c r="S39">
        <v>139.10579745738846</v>
      </c>
      <c r="T39">
        <v>15.948456134824358</v>
      </c>
      <c r="U39">
        <v>355.22928680451128</v>
      </c>
      <c r="V39">
        <v>40.726977609557416</v>
      </c>
      <c r="W39">
        <v>319.85080599138581</v>
      </c>
      <c r="X39">
        <v>36.670840772142753</v>
      </c>
      <c r="Y39">
        <v>433.67863543360119</v>
      </c>
      <c r="Z39">
        <v>49.721182152325234</v>
      </c>
      <c r="AA39">
        <v>308.0974433599655</v>
      </c>
      <c r="AB39">
        <v>35.323319735707798</v>
      </c>
      <c r="AC39">
        <v>166030</v>
      </c>
      <c r="AD39">
        <v>8.8182641689353015E-17</v>
      </c>
      <c r="AE39">
        <v>1.0110124944766506E-17</v>
      </c>
      <c r="AF39">
        <v>1.1956489400811065E-16</v>
      </c>
      <c r="AG39">
        <v>1.3708094861663829E-17</v>
      </c>
      <c r="AH39">
        <v>0.25834063555093922</v>
      </c>
      <c r="AI39">
        <v>2.9618710141745882E-2</v>
      </c>
      <c r="AJ39">
        <v>0.30143494871189103</v>
      </c>
      <c r="AK39">
        <v>3.4559465851933709E-2</v>
      </c>
      <c r="AL39">
        <v>4.0621395538691501E-6</v>
      </c>
      <c r="AM39">
        <v>4.6572361233371546E-7</v>
      </c>
      <c r="AN39">
        <v>4.0986926579091825E-6</v>
      </c>
      <c r="AO39">
        <v>4.6991441952528991E-7</v>
      </c>
      <c r="AP39">
        <v>191163</v>
      </c>
      <c r="AQ39">
        <v>4.6763777916429286E-2</v>
      </c>
      <c r="AR39">
        <v>5.3614592233461765E-3</v>
      </c>
      <c r="AS39">
        <v>4.7184581095841498E-2</v>
      </c>
      <c r="AT39">
        <v>5.4097042366448205E-3</v>
      </c>
      <c r="AU39">
        <v>152</v>
      </c>
      <c r="AV39">
        <v>17.426774273990155</v>
      </c>
      <c r="AW39">
        <v>253</v>
      </c>
      <c r="AX39">
        <v>29.00640717973361</v>
      </c>
      <c r="AY39">
        <v>47.522156315620997</v>
      </c>
      <c r="AZ39">
        <v>5.4484071784579129</v>
      </c>
      <c r="BA39">
        <v>58.33812858847547</v>
      </c>
      <c r="BB39">
        <v>58.33812858847547</v>
      </c>
      <c r="BC39" t="s">
        <v>165</v>
      </c>
      <c r="BD39">
        <v>1</v>
      </c>
      <c r="BE39" t="s">
        <v>190</v>
      </c>
      <c r="BG39">
        <v>45</v>
      </c>
      <c r="BH39">
        <v>0.15</v>
      </c>
      <c r="BI39">
        <v>26.011560693641616</v>
      </c>
      <c r="BJ39">
        <v>6.9</v>
      </c>
      <c r="BK39">
        <v>85.537190082644642</v>
      </c>
      <c r="BN39">
        <v>23.643999999999998</v>
      </c>
      <c r="BO39">
        <v>64.705600840699105</v>
      </c>
      <c r="BP39">
        <v>64.705600840699105</v>
      </c>
    </row>
    <row r="40" spans="1:68" x14ac:dyDescent="0.25">
      <c r="A40" t="s">
        <v>191</v>
      </c>
      <c r="B40" t="s">
        <v>192</v>
      </c>
      <c r="C40" t="s">
        <v>192</v>
      </c>
      <c r="D40">
        <v>7.3427074787531868E-3</v>
      </c>
      <c r="E40">
        <v>101579</v>
      </c>
      <c r="F40">
        <v>43.632361622483103</v>
      </c>
      <c r="G40">
        <v>2.1245003918301948</v>
      </c>
      <c r="H40">
        <v>92.696969363442108</v>
      </c>
      <c r="I40">
        <v>11.50632453198758</v>
      </c>
      <c r="J40">
        <v>976411.87692883669</v>
      </c>
      <c r="K40">
        <v>196915.47618429858</v>
      </c>
      <c r="L40">
        <v>6.5595974999999989</v>
      </c>
      <c r="M40">
        <v>0.24953226800551184</v>
      </c>
      <c r="N40">
        <v>4.2285455642549232</v>
      </c>
      <c r="O40">
        <v>53.452222896653154</v>
      </c>
      <c r="P40">
        <v>7.9939081268186953</v>
      </c>
      <c r="Q40">
        <v>45.211461016950651</v>
      </c>
      <c r="R40">
        <v>6.7614824241739457</v>
      </c>
      <c r="S40">
        <v>62.527290148486379</v>
      </c>
      <c r="T40">
        <v>9.3511061987514186</v>
      </c>
      <c r="U40">
        <v>279.47738292586132</v>
      </c>
      <c r="V40">
        <v>41.796512877539271</v>
      </c>
      <c r="W40">
        <v>236.39018395366173</v>
      </c>
      <c r="X40">
        <v>35.35271893670231</v>
      </c>
      <c r="Y40">
        <v>326.92678555074906</v>
      </c>
      <c r="Z40">
        <v>48.892684836358441</v>
      </c>
      <c r="AA40">
        <v>297.16054218524062</v>
      </c>
      <c r="AB40">
        <v>44.441071753690935</v>
      </c>
      <c r="AC40">
        <v>101580</v>
      </c>
      <c r="AD40">
        <v>3.987371814235193E-17</v>
      </c>
      <c r="AE40">
        <v>5.9632101759529086E-18</v>
      </c>
      <c r="AF40">
        <v>5.5145210694497517E-17</v>
      </c>
      <c r="AG40">
        <v>8.2470985122206138E-18</v>
      </c>
      <c r="AH40">
        <v>0.11681439214491048</v>
      </c>
      <c r="AI40">
        <v>1.7469872497202634E-2</v>
      </c>
      <c r="AJ40">
        <v>0.13902654199044986</v>
      </c>
      <c r="AK40">
        <v>2.0791752777236591E-2</v>
      </c>
      <c r="AL40">
        <v>3.0021806992427433E-6</v>
      </c>
      <c r="AM40">
        <v>4.489833235982685E-7</v>
      </c>
      <c r="AN40">
        <v>3.0897819401939686E-6</v>
      </c>
      <c r="AO40">
        <v>4.6208429927356157E-7</v>
      </c>
      <c r="AP40">
        <v>105432</v>
      </c>
      <c r="AQ40">
        <v>1.9061636615374734E-2</v>
      </c>
      <c r="AR40">
        <v>2.8507134706955242E-3</v>
      </c>
      <c r="AS40">
        <v>1.9617839985308236E-2</v>
      </c>
      <c r="AT40">
        <v>2.9338950185924546E-3</v>
      </c>
      <c r="AU40">
        <v>62</v>
      </c>
      <c r="AV40">
        <v>9.2722486924634868</v>
      </c>
      <c r="AW40">
        <v>47</v>
      </c>
      <c r="AX40">
        <v>7.0289627184803845</v>
      </c>
      <c r="AY40">
        <v>26.227823407486973</v>
      </c>
      <c r="AZ40">
        <v>3.9224338918747472</v>
      </c>
      <c r="BA40">
        <v>14.376307502862643</v>
      </c>
      <c r="BB40">
        <v>14.376307502862643</v>
      </c>
      <c r="BC40" t="s">
        <v>165</v>
      </c>
      <c r="BD40">
        <v>1</v>
      </c>
      <c r="BE40" t="s">
        <v>193</v>
      </c>
      <c r="BG40">
        <v>45</v>
      </c>
      <c r="BH40">
        <v>0.15</v>
      </c>
      <c r="BI40">
        <v>26.011560693641616</v>
      </c>
      <c r="BJ40">
        <v>1</v>
      </c>
      <c r="BK40">
        <v>12.396694214876034</v>
      </c>
      <c r="BN40">
        <v>22.867000000000001</v>
      </c>
      <c r="BO40">
        <v>37.760833127126986</v>
      </c>
      <c r="BP40">
        <v>37.760833127126986</v>
      </c>
    </row>
    <row r="41" spans="1:68" x14ac:dyDescent="0.25">
      <c r="A41" t="s">
        <v>194</v>
      </c>
      <c r="B41" t="s">
        <v>195</v>
      </c>
      <c r="C41" t="s">
        <v>195</v>
      </c>
      <c r="D41">
        <v>3.7576604747688966E-2</v>
      </c>
      <c r="E41">
        <v>98844</v>
      </c>
      <c r="F41">
        <v>229.46880328348243</v>
      </c>
      <c r="G41">
        <v>1.2614635547349353</v>
      </c>
      <c r="H41">
        <v>289.46653229075332</v>
      </c>
      <c r="I41">
        <v>18.646278264266272</v>
      </c>
      <c r="J41">
        <v>4227066.8490876555</v>
      </c>
      <c r="K41">
        <v>612238.73298228695</v>
      </c>
      <c r="L41">
        <v>5.5116274999999995</v>
      </c>
      <c r="M41">
        <v>0.21860399327515243</v>
      </c>
      <c r="N41">
        <v>5.3571222671163081</v>
      </c>
      <c r="O41">
        <v>170.33577746152622</v>
      </c>
      <c r="P41">
        <v>15.492820608126857</v>
      </c>
      <c r="Q41">
        <v>137.17506503005876</v>
      </c>
      <c r="R41">
        <v>12.476701642430124</v>
      </c>
      <c r="S41">
        <v>221.95886407693766</v>
      </c>
      <c r="T41">
        <v>20.188177227208321</v>
      </c>
      <c r="U41">
        <v>1082.8453637872365</v>
      </c>
      <c r="V41">
        <v>98.489754868361658</v>
      </c>
      <c r="W41">
        <v>872.03866039571415</v>
      </c>
      <c r="X41">
        <v>79.315917831259142</v>
      </c>
      <c r="Y41">
        <v>1411.0196372073424</v>
      </c>
      <c r="Z41">
        <v>128.33871098357636</v>
      </c>
      <c r="AA41">
        <v>1019.4444498357061</v>
      </c>
      <c r="AB41">
        <v>92.723150806192692</v>
      </c>
      <c r="AC41">
        <v>98843</v>
      </c>
      <c r="AD41">
        <v>1.4313002425681135E-16</v>
      </c>
      <c r="AE41">
        <v>1.3018332510611213E-17</v>
      </c>
      <c r="AF41">
        <v>2.3159440523964715E-16</v>
      </c>
      <c r="AG41">
        <v>2.1064573912160768E-17</v>
      </c>
      <c r="AH41">
        <v>0.41931496635341131</v>
      </c>
      <c r="AI41">
        <v>3.8138620369895494E-2</v>
      </c>
      <c r="AJ41">
        <v>0.58387245055926162</v>
      </c>
      <c r="AK41">
        <v>5.3105878690607088E-2</v>
      </c>
      <c r="AL41">
        <v>1.1074984550740507E-5</v>
      </c>
      <c r="AM41">
        <v>1.007320666506216E-6</v>
      </c>
      <c r="AN41">
        <v>1.3335533168252822E-5</v>
      </c>
      <c r="AO41">
        <v>1.2129279366229004E-6</v>
      </c>
      <c r="AP41">
        <v>105432</v>
      </c>
      <c r="AQ41">
        <v>7.0317996208673753E-2</v>
      </c>
      <c r="AR41">
        <v>6.3957444350174484E-3</v>
      </c>
      <c r="AS41">
        <v>8.4670815247606446E-2</v>
      </c>
      <c r="AT41">
        <v>7.7011991897668886E-3</v>
      </c>
      <c r="AU41">
        <v>204</v>
      </c>
      <c r="AV41">
        <v>18.554736128596058</v>
      </c>
      <c r="AW41">
        <v>230</v>
      </c>
      <c r="AX41">
        <v>20.919555439103398</v>
      </c>
      <c r="AY41">
        <v>23.393458256475551</v>
      </c>
      <c r="AZ41">
        <v>2.1277423778638758</v>
      </c>
      <c r="BA41">
        <v>16.300269247507476</v>
      </c>
      <c r="BB41">
        <v>16.300269247507476</v>
      </c>
      <c r="BC41" t="s">
        <v>165</v>
      </c>
      <c r="BD41">
        <v>1</v>
      </c>
      <c r="BE41" t="s">
        <v>196</v>
      </c>
      <c r="BG41">
        <v>144</v>
      </c>
      <c r="BH41">
        <v>0.16</v>
      </c>
      <c r="BI41">
        <v>27.745664739884397</v>
      </c>
      <c r="BJ41">
        <v>7.1</v>
      </c>
      <c r="BK41">
        <v>88.016528925619824</v>
      </c>
      <c r="BN41" t="s">
        <v>111</v>
      </c>
    </row>
    <row r="42" spans="1:68" x14ac:dyDescent="0.25">
      <c r="A42" t="s">
        <v>197</v>
      </c>
      <c r="B42" t="s">
        <v>198</v>
      </c>
      <c r="C42" t="s">
        <v>198</v>
      </c>
      <c r="D42">
        <v>2.8811929902142076E-2</v>
      </c>
      <c r="E42">
        <v>100513</v>
      </c>
      <c r="F42">
        <v>173.02407656951817</v>
      </c>
      <c r="G42">
        <v>1.361697989726333</v>
      </c>
      <c r="H42">
        <v>235.60653723896803</v>
      </c>
      <c r="I42">
        <v>14.788223108696869</v>
      </c>
      <c r="J42">
        <v>9500147.4190183394</v>
      </c>
      <c r="K42">
        <v>3457585.2969294353</v>
      </c>
      <c r="L42">
        <v>4.3968924999999999</v>
      </c>
      <c r="M42">
        <v>8.4435093540930081E-2</v>
      </c>
      <c r="N42">
        <v>7.4135281881945145</v>
      </c>
      <c r="O42">
        <v>117.95816087342578</v>
      </c>
      <c r="P42">
        <v>23.595400755345427</v>
      </c>
      <c r="Q42">
        <v>94.159443766913455</v>
      </c>
      <c r="R42">
        <v>18.834897001867869</v>
      </c>
      <c r="S42">
        <v>161.77766295260565</v>
      </c>
      <c r="T42">
        <v>32.360701136447524</v>
      </c>
      <c r="U42">
        <v>992.44431153615108</v>
      </c>
      <c r="V42">
        <v>198.52056936684488</v>
      </c>
      <c r="W42">
        <v>792.21313431764258</v>
      </c>
      <c r="X42">
        <v>158.46793684695564</v>
      </c>
      <c r="Y42">
        <v>1361.120927471979</v>
      </c>
      <c r="Z42">
        <v>272.26767120123947</v>
      </c>
      <c r="AA42">
        <v>843.28762553798333</v>
      </c>
      <c r="AB42">
        <v>168.68446684196346</v>
      </c>
      <c r="AC42">
        <v>100510</v>
      </c>
      <c r="AD42">
        <v>1.3222098827057708E-16</v>
      </c>
      <c r="AE42">
        <v>2.6448421910034537E-17</v>
      </c>
      <c r="AF42">
        <v>2.2717214142267678E-16</v>
      </c>
      <c r="AG42">
        <v>4.5441686082829074E-17</v>
      </c>
      <c r="AH42">
        <v>0.38735575946256023</v>
      </c>
      <c r="AI42">
        <v>7.7483527309464506E-2</v>
      </c>
      <c r="AJ42">
        <v>0.57272348515501437</v>
      </c>
      <c r="AK42">
        <v>0.11456299465987277</v>
      </c>
      <c r="AL42">
        <v>1.0061191804822334E-5</v>
      </c>
      <c r="AM42">
        <v>2.0125598004695776E-6</v>
      </c>
      <c r="AN42">
        <v>1.2863940937229054E-5</v>
      </c>
      <c r="AO42">
        <v>2.5731991704475116E-6</v>
      </c>
      <c r="AP42">
        <v>105432</v>
      </c>
      <c r="AQ42">
        <v>6.3881158835470506E-2</v>
      </c>
      <c r="AR42">
        <v>1.2778272671241472E-2</v>
      </c>
      <c r="AS42">
        <v>8.1676551864101138E-2</v>
      </c>
      <c r="AT42">
        <v>1.6337919812230553E-2</v>
      </c>
      <c r="AU42">
        <v>56</v>
      </c>
      <c r="AV42">
        <v>11.201789113321304</v>
      </c>
      <c r="AW42">
        <v>101</v>
      </c>
      <c r="AX42">
        <v>20.203226793668779</v>
      </c>
      <c r="AY42">
        <v>7.0688047918107939</v>
      </c>
      <c r="AZ42">
        <v>1.4139867957339218</v>
      </c>
      <c r="BA42">
        <v>7.4203546475174784</v>
      </c>
      <c r="BB42">
        <v>7.4203546475174784</v>
      </c>
      <c r="BC42" t="s">
        <v>165</v>
      </c>
      <c r="BD42">
        <v>1</v>
      </c>
      <c r="BE42" t="s">
        <v>193</v>
      </c>
      <c r="BG42">
        <v>81</v>
      </c>
      <c r="BH42">
        <v>0.03</v>
      </c>
      <c r="BI42">
        <v>5.2023121387283231</v>
      </c>
      <c r="BJ42">
        <v>3.5</v>
      </c>
      <c r="BK42">
        <v>43.388429752066124</v>
      </c>
      <c r="BN42">
        <v>22.111000000000001</v>
      </c>
      <c r="BO42">
        <v>22.359541356199369</v>
      </c>
      <c r="BP42">
        <v>22.359541356199369</v>
      </c>
    </row>
    <row r="43" spans="1:68" x14ac:dyDescent="0.25">
      <c r="A43" t="s">
        <v>199</v>
      </c>
      <c r="B43" t="s">
        <v>200</v>
      </c>
      <c r="C43" t="s">
        <v>200</v>
      </c>
      <c r="F43" t="s">
        <v>74</v>
      </c>
      <c r="J43">
        <v>77265.973175423162</v>
      </c>
      <c r="K43">
        <v>16985.668595529987</v>
      </c>
      <c r="L43">
        <v>3.7080325000000003</v>
      </c>
      <c r="M43">
        <v>7.2477669231725689E-2</v>
      </c>
      <c r="N43">
        <v>6.1974527308854803</v>
      </c>
      <c r="O43">
        <v>0.69448815236612205</v>
      </c>
      <c r="P43">
        <v>0.2454270193837583</v>
      </c>
      <c r="Q43">
        <v>0.60448167603789194</v>
      </c>
      <c r="R43">
        <v>0.21361939079396655</v>
      </c>
      <c r="S43">
        <v>0.84371364585881836</v>
      </c>
      <c r="T43">
        <v>0.29816221430278605</v>
      </c>
      <c r="U43">
        <v>4.9985456488151572</v>
      </c>
      <c r="V43">
        <v>1.7664493708967151</v>
      </c>
      <c r="W43">
        <v>4.3507282899691582</v>
      </c>
      <c r="X43">
        <v>1.5375154676401273</v>
      </c>
      <c r="Y43">
        <v>6.0725890844718977</v>
      </c>
      <c r="Z43">
        <v>2.1460084435804494</v>
      </c>
      <c r="AA43">
        <v>4.7013725592141586</v>
      </c>
      <c r="AB43">
        <v>1.6614305806216783</v>
      </c>
      <c r="AC43">
        <v>120300</v>
      </c>
      <c r="AD43">
        <v>8.6911386162235062E-19</v>
      </c>
      <c r="AE43">
        <v>3.0713846425796402E-19</v>
      </c>
      <c r="AF43">
        <v>1.2130776728621034E-18</v>
      </c>
      <c r="AG43">
        <v>4.2869275237769355E-19</v>
      </c>
      <c r="AH43">
        <v>2.5461635428047974E-3</v>
      </c>
      <c r="AI43">
        <v>8.9979552141407392E-4</v>
      </c>
      <c r="AJ43">
        <v>3.0582890499440715E-3</v>
      </c>
      <c r="AK43">
        <v>1.080776919497488E-3</v>
      </c>
      <c r="AL43">
        <v>5.5254716085652696E-8</v>
      </c>
      <c r="AM43">
        <v>1.9526611403801777E-8</v>
      </c>
      <c r="AN43">
        <v>5.7391981668959046E-8</v>
      </c>
      <c r="AO43">
        <v>2.0281905385355315E-8</v>
      </c>
      <c r="AP43">
        <v>155341</v>
      </c>
      <c r="AQ43">
        <v>5.1689979601690173E-4</v>
      </c>
      <c r="AR43">
        <v>1.8266859675616443E-4</v>
      </c>
      <c r="AS43">
        <v>5.3689360328454687E-4</v>
      </c>
      <c r="AT43">
        <v>1.8973426160172482E-4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t="s">
        <v>201</v>
      </c>
      <c r="BD43">
        <v>0</v>
      </c>
      <c r="BE43" t="s">
        <v>202</v>
      </c>
      <c r="BN43" t="s">
        <v>203</v>
      </c>
    </row>
    <row r="44" spans="1:68" x14ac:dyDescent="0.25">
      <c r="A44" t="s">
        <v>204</v>
      </c>
      <c r="B44" t="s">
        <v>204</v>
      </c>
      <c r="C44" t="s">
        <v>204</v>
      </c>
      <c r="D44">
        <v>4.8778002080920792E-2</v>
      </c>
      <c r="E44">
        <v>41386</v>
      </c>
      <c r="F44">
        <v>711.42149123047886</v>
      </c>
      <c r="G44">
        <v>3.3156636657549399</v>
      </c>
      <c r="H44">
        <v>2358.8343895100952</v>
      </c>
      <c r="I44">
        <v>725.40414797712037</v>
      </c>
      <c r="J44">
        <v>1523247.0834632218</v>
      </c>
      <c r="K44">
        <v>206153.62872220838</v>
      </c>
      <c r="L44">
        <v>12.6127675</v>
      </c>
      <c r="M44">
        <v>1</v>
      </c>
      <c r="N44">
        <v>1.6922560418034109</v>
      </c>
      <c r="O44">
        <v>642.55388992557573</v>
      </c>
      <c r="P44">
        <v>100.31188720747083</v>
      </c>
      <c r="Q44">
        <v>466.30137138964847</v>
      </c>
      <c r="R44">
        <v>72.796338649424726</v>
      </c>
      <c r="S44">
        <v>1003.0863347409093</v>
      </c>
      <c r="T44">
        <v>156.59617791986284</v>
      </c>
      <c r="U44">
        <v>1729.9195923364152</v>
      </c>
      <c r="V44">
        <v>270.06528439901564</v>
      </c>
      <c r="W44">
        <v>1255.4026844249975</v>
      </c>
      <c r="X44">
        <v>195.98638255008086</v>
      </c>
      <c r="Y44">
        <v>2700.5652451566521</v>
      </c>
      <c r="Z44">
        <v>421.59700612807262</v>
      </c>
      <c r="AA44">
        <v>1225.0977061007354</v>
      </c>
      <c r="AB44">
        <v>191.25534035245241</v>
      </c>
      <c r="AC44">
        <v>41304</v>
      </c>
      <c r="AD44">
        <v>8.6104183443283603E-17</v>
      </c>
      <c r="AE44">
        <v>1.3442099212339156E-17</v>
      </c>
      <c r="AF44">
        <v>1.8522340931270864E-16</v>
      </c>
      <c r="AG44">
        <v>2.8916033401201073E-17</v>
      </c>
      <c r="AH44">
        <v>0.25225156616076139</v>
      </c>
      <c r="AI44">
        <v>3.9380090992145414E-2</v>
      </c>
      <c r="AJ44">
        <v>0.46696657367195532</v>
      </c>
      <c r="AK44">
        <v>7.2900186275840356E-2</v>
      </c>
      <c r="AL44">
        <v>1.5943748788219827E-5</v>
      </c>
      <c r="AM44">
        <v>2.4890480863689154E-6</v>
      </c>
      <c r="AN44">
        <v>2.5523016441567318E-5</v>
      </c>
      <c r="AO44">
        <v>3.9845092942748628E-6</v>
      </c>
      <c r="AP44">
        <v>41925</v>
      </c>
      <c r="AQ44">
        <v>4.0254499078025252E-2</v>
      </c>
      <c r="AR44">
        <v>6.2843052301431281E-3</v>
      </c>
      <c r="AS44">
        <v>6.4440067104833604E-2</v>
      </c>
      <c r="AT44">
        <v>1.0060019625452159E-2</v>
      </c>
      <c r="AU44">
        <v>747</v>
      </c>
      <c r="AV44">
        <v>116.6174244975155</v>
      </c>
      <c r="AW44">
        <v>1879</v>
      </c>
      <c r="AX44">
        <v>293.33887634649477</v>
      </c>
      <c r="AY44">
        <v>59.502820032772405</v>
      </c>
      <c r="AZ44">
        <v>9.2892444746467042</v>
      </c>
      <c r="BA44">
        <v>69.578026428722879</v>
      </c>
      <c r="BB44">
        <v>69.578026428722879</v>
      </c>
      <c r="BC44" t="s">
        <v>161</v>
      </c>
      <c r="BD44">
        <v>0</v>
      </c>
      <c r="BE44" t="s">
        <v>205</v>
      </c>
      <c r="BG44">
        <v>90</v>
      </c>
      <c r="BH44">
        <v>0.28999999999999998</v>
      </c>
      <c r="BI44">
        <v>50.289017341040463</v>
      </c>
      <c r="BL44">
        <v>233</v>
      </c>
    </row>
    <row r="45" spans="1:68" x14ac:dyDescent="0.25">
      <c r="A45" t="s">
        <v>206</v>
      </c>
      <c r="B45" t="s">
        <v>207</v>
      </c>
      <c r="C45" t="s">
        <v>207</v>
      </c>
      <c r="F45" t="s">
        <v>74</v>
      </c>
      <c r="J45">
        <v>36366.088253652277</v>
      </c>
      <c r="K45">
        <v>17530.433509644303</v>
      </c>
      <c r="L45">
        <v>7.3249299999999993</v>
      </c>
      <c r="M45">
        <v>0.42896279395384451</v>
      </c>
      <c r="N45">
        <v>2.0046745348181085</v>
      </c>
      <c r="O45">
        <v>3.8216288259395612</v>
      </c>
      <c r="P45">
        <v>1.8776396607276471</v>
      </c>
      <c r="Q45">
        <v>3.2301225074935829</v>
      </c>
      <c r="R45">
        <v>1.5870212428565413</v>
      </c>
      <c r="S45">
        <v>4.8504905817218296</v>
      </c>
      <c r="T45">
        <v>2.3831392071383903</v>
      </c>
      <c r="U45">
        <v>11.482750814827426</v>
      </c>
      <c r="V45">
        <v>5.6416960741528746</v>
      </c>
      <c r="W45">
        <v>9.705466842608784</v>
      </c>
      <c r="X45">
        <v>4.7684823146264357</v>
      </c>
      <c r="Y45">
        <v>14.574145532274656</v>
      </c>
      <c r="Z45">
        <v>7.1605576886153397</v>
      </c>
      <c r="AA45">
        <v>10.441452843174764</v>
      </c>
      <c r="AB45">
        <v>5.1300863759688538</v>
      </c>
      <c r="AC45">
        <v>40563</v>
      </c>
      <c r="AD45">
        <v>6.5372573985563855E-19</v>
      </c>
      <c r="AE45">
        <v>3.2118801492703714E-19</v>
      </c>
      <c r="AF45">
        <v>9.8166262636873346E-19</v>
      </c>
      <c r="AG45">
        <v>4.8230970737218054E-19</v>
      </c>
      <c r="AH45">
        <v>1.9151606243012372E-3</v>
      </c>
      <c r="AI45">
        <v>9.4095520748743537E-4</v>
      </c>
      <c r="AJ45">
        <v>2.4748687805616807E-3</v>
      </c>
      <c r="AK45">
        <v>1.2159505773920417E-3</v>
      </c>
      <c r="AL45">
        <v>1.2326047023057512E-7</v>
      </c>
      <c r="AM45">
        <v>6.0560237020916665E-8</v>
      </c>
      <c r="AN45">
        <v>1.3774011078205357E-7</v>
      </c>
      <c r="AO45">
        <v>6.7674362596901184E-8</v>
      </c>
      <c r="AP45">
        <v>41925</v>
      </c>
      <c r="AQ45">
        <v>3.112058870947406E-4</v>
      </c>
      <c r="AR45">
        <v>1.5290143100628171E-4</v>
      </c>
      <c r="AS45">
        <v>3.477638312126437E-4</v>
      </c>
      <c r="AT45">
        <v>1.7086305127785893E-4</v>
      </c>
      <c r="AU45">
        <v>5</v>
      </c>
      <c r="AV45">
        <v>2.4565960566120948</v>
      </c>
      <c r="AW45">
        <v>7</v>
      </c>
      <c r="AX45">
        <v>3.4392344792569327</v>
      </c>
      <c r="AY45">
        <v>51.5173569812127</v>
      </c>
      <c r="AZ45">
        <v>25.311467201424939</v>
      </c>
      <c r="BA45">
        <v>48.030260055372707</v>
      </c>
      <c r="BB45">
        <v>48.030260055372707</v>
      </c>
      <c r="BC45" t="s">
        <v>161</v>
      </c>
      <c r="BD45">
        <v>0</v>
      </c>
      <c r="BE45" t="s">
        <v>208</v>
      </c>
      <c r="BH45">
        <v>0.02</v>
      </c>
      <c r="BI45">
        <v>3.4682080924855496</v>
      </c>
      <c r="BN45" t="s">
        <v>111</v>
      </c>
    </row>
    <row r="46" spans="1:68" x14ac:dyDescent="0.25">
      <c r="A46" t="s">
        <v>209</v>
      </c>
      <c r="B46" t="s">
        <v>209</v>
      </c>
      <c r="C46" t="s">
        <v>209</v>
      </c>
      <c r="D46">
        <v>1.3712498759042117E-2</v>
      </c>
      <c r="E46">
        <v>39891</v>
      </c>
      <c r="F46">
        <v>207.49044586361367</v>
      </c>
      <c r="G46">
        <v>0.99973562592447784</v>
      </c>
      <c r="H46">
        <v>207.43559076880879</v>
      </c>
      <c r="I46">
        <v>17.731071096478512</v>
      </c>
      <c r="J46">
        <v>265383.08544371725</v>
      </c>
      <c r="K46">
        <v>60615.317725811212</v>
      </c>
      <c r="L46">
        <v>9.2611600000000003</v>
      </c>
      <c r="M46">
        <v>0.49544879616628595</v>
      </c>
      <c r="N46">
        <v>3.1680832040731919</v>
      </c>
      <c r="O46">
        <v>40.725480362356308</v>
      </c>
      <c r="P46">
        <v>9.8864454044337329</v>
      </c>
      <c r="Q46">
        <v>38.511897216214933</v>
      </c>
      <c r="R46">
        <v>9.3490798846710792</v>
      </c>
      <c r="S46">
        <v>47.828116747323179</v>
      </c>
      <c r="T46">
        <v>11.610668819915547</v>
      </c>
      <c r="U46">
        <v>169.74719067614993</v>
      </c>
      <c r="V46">
        <v>41.207527038206834</v>
      </c>
      <c r="W46">
        <v>160.52079194389859</v>
      </c>
      <c r="X46">
        <v>38.96774284083606</v>
      </c>
      <c r="Y46">
        <v>199.35157009696948</v>
      </c>
      <c r="Z46">
        <v>48.394233696346298</v>
      </c>
      <c r="AA46">
        <v>143.17748877455961</v>
      </c>
      <c r="AB46">
        <v>34.757513313999077</v>
      </c>
      <c r="AC46">
        <v>39891</v>
      </c>
      <c r="AD46">
        <v>1.0632987533443562E-17</v>
      </c>
      <c r="AE46">
        <v>2.581245200795271E-18</v>
      </c>
      <c r="AF46">
        <v>1.3205160116293874E-17</v>
      </c>
      <c r="AG46">
        <v>3.2056612564162193E-18</v>
      </c>
      <c r="AH46">
        <v>3.1150492937961984E-2</v>
      </c>
      <c r="AI46">
        <v>7.5620384342236693E-3</v>
      </c>
      <c r="AJ46">
        <v>3.3291517509456726E-2</v>
      </c>
      <c r="AK46">
        <v>8.0817897630551215E-3</v>
      </c>
      <c r="AL46">
        <v>2.038631280457902E-6</v>
      </c>
      <c r="AM46">
        <v>4.9489451504782097E-7</v>
      </c>
      <c r="AN46">
        <v>1.8840697925600639E-6</v>
      </c>
      <c r="AO46">
        <v>4.5737344229105975E-7</v>
      </c>
      <c r="AP46">
        <v>41925</v>
      </c>
      <c r="AQ46">
        <v>5.1471007282967102E-3</v>
      </c>
      <c r="AR46">
        <v>1.2495010467319708E-3</v>
      </c>
      <c r="AS46">
        <v>4.7568665772996276E-3</v>
      </c>
      <c r="AT46">
        <v>1.1547684961407617E-3</v>
      </c>
      <c r="AU46">
        <v>76</v>
      </c>
      <c r="AV46">
        <v>18.449625248164676</v>
      </c>
      <c r="AW46">
        <v>92</v>
      </c>
      <c r="AX46">
        <v>22.333756879357242</v>
      </c>
      <c r="AY46">
        <v>47.345891507040236</v>
      </c>
      <c r="AZ46">
        <v>11.493604675594147</v>
      </c>
      <c r="BA46">
        <v>46.149623981014521</v>
      </c>
      <c r="BB46">
        <v>46.149623981014521</v>
      </c>
      <c r="BC46" t="s">
        <v>161</v>
      </c>
      <c r="BD46">
        <v>0</v>
      </c>
      <c r="BE46" t="s">
        <v>210</v>
      </c>
      <c r="BH46">
        <v>7.0000000000000007E-2</v>
      </c>
      <c r="BI46">
        <v>12.138728323699425</v>
      </c>
      <c r="BN46">
        <v>24.786999999999999</v>
      </c>
      <c r="BO46">
        <v>142.8956997065907</v>
      </c>
      <c r="BP46">
        <v>142.8956997065907</v>
      </c>
    </row>
    <row r="47" spans="1:68" x14ac:dyDescent="0.25">
      <c r="A47" t="s">
        <v>211</v>
      </c>
      <c r="B47" t="s">
        <v>212</v>
      </c>
      <c r="C47" t="s">
        <v>212</v>
      </c>
      <c r="F47">
        <v>8210.1</v>
      </c>
      <c r="G47">
        <v>2.9208955754417354</v>
      </c>
      <c r="H47">
        <v>23980.844763934194</v>
      </c>
      <c r="I47">
        <v>4538.0367880657759</v>
      </c>
      <c r="J47">
        <v>551216.83110815845</v>
      </c>
      <c r="K47">
        <v>107437.95578882181</v>
      </c>
      <c r="L47">
        <v>7.5442774999999997</v>
      </c>
      <c r="M47">
        <v>0.24230737449215448</v>
      </c>
      <c r="N47">
        <v>4.9119965685729818</v>
      </c>
      <c r="O47">
        <v>33.700439770342655</v>
      </c>
      <c r="P47">
        <v>7.5869420482954446</v>
      </c>
      <c r="Q47">
        <v>23.224721314138765</v>
      </c>
      <c r="R47">
        <v>5.2285553511752063</v>
      </c>
      <c r="S47">
        <v>46.689835203629109</v>
      </c>
      <c r="T47">
        <v>10.511230012082327</v>
      </c>
      <c r="U47">
        <v>199.23688428166622</v>
      </c>
      <c r="V47">
        <v>44.853975355484742</v>
      </c>
      <c r="W47">
        <v>137.30447271525216</v>
      </c>
      <c r="X47">
        <v>30.911201294741723</v>
      </c>
      <c r="Y47">
        <v>276.03014551109328</v>
      </c>
      <c r="Z47">
        <v>62.142355762912075</v>
      </c>
      <c r="AA47">
        <v>211.24214210155725</v>
      </c>
      <c r="AB47">
        <v>47.556705526813687</v>
      </c>
      <c r="AC47">
        <v>70184</v>
      </c>
      <c r="AD47">
        <v>1.6001912398043123E-17</v>
      </c>
      <c r="AE47">
        <v>3.6024925150292529E-18</v>
      </c>
      <c r="AF47">
        <v>3.2169456102481045E-17</v>
      </c>
      <c r="AG47">
        <v>7.2422734195146791E-18</v>
      </c>
      <c r="AH47">
        <v>4.6879342008190689E-2</v>
      </c>
      <c r="AI47">
        <v>1.0553893465549535E-2</v>
      </c>
      <c r="AJ47">
        <v>8.110238737536965E-2</v>
      </c>
      <c r="AK47">
        <v>1.8258489123243907E-2</v>
      </c>
      <c r="AL47">
        <v>1.743781535303664E-6</v>
      </c>
      <c r="AM47">
        <v>3.9257557300125522E-7</v>
      </c>
      <c r="AN47">
        <v>2.6087582793576184E-6</v>
      </c>
      <c r="AO47">
        <v>5.8730681315663885E-7</v>
      </c>
      <c r="AP47">
        <v>8088</v>
      </c>
      <c r="AQ47">
        <v>8.4934499068524633E-4</v>
      </c>
      <c r="AR47">
        <v>1.9121208112571401E-4</v>
      </c>
      <c r="AS47">
        <v>1.2706498673271044E-3</v>
      </c>
      <c r="AT47">
        <v>2.8605997348345641E-4</v>
      </c>
      <c r="AU47">
        <v>24</v>
      </c>
      <c r="AV47">
        <v>5.4030929685176421</v>
      </c>
      <c r="AW47">
        <v>71</v>
      </c>
      <c r="AX47">
        <v>15.984150031864692</v>
      </c>
      <c r="AY47">
        <v>17.479401453856656</v>
      </c>
      <c r="AZ47">
        <v>3.9351179620512475</v>
      </c>
      <c r="BA47">
        <v>25.721828269349878</v>
      </c>
      <c r="BB47">
        <v>25.721828269349878</v>
      </c>
      <c r="BC47" t="s">
        <v>201</v>
      </c>
      <c r="BD47">
        <v>0</v>
      </c>
      <c r="BE47" t="s">
        <v>213</v>
      </c>
      <c r="BJ47">
        <v>17.600000000000001</v>
      </c>
      <c r="BK47">
        <v>218.18181818181822</v>
      </c>
      <c r="BN47" t="s">
        <v>111</v>
      </c>
    </row>
    <row r="48" spans="1:68" x14ac:dyDescent="0.25">
      <c r="A48" t="s">
        <v>214</v>
      </c>
      <c r="B48" t="s">
        <v>215</v>
      </c>
      <c r="C48" t="s">
        <v>215</v>
      </c>
      <c r="F48" t="s">
        <v>74</v>
      </c>
      <c r="J48">
        <v>-31051614.978398729</v>
      </c>
      <c r="K48">
        <v>-56346304.169036716</v>
      </c>
      <c r="L48">
        <v>5.4195475000000002</v>
      </c>
      <c r="M48">
        <v>-9.5815794890153263E-3</v>
      </c>
      <c r="N48">
        <v>5.4938302997932338</v>
      </c>
      <c r="O48">
        <v>53.927853970310899</v>
      </c>
      <c r="P48">
        <v>0</v>
      </c>
      <c r="Q48">
        <v>45.616713698158961</v>
      </c>
      <c r="R48">
        <v>0</v>
      </c>
      <c r="S48">
        <v>61.718890837569035</v>
      </c>
      <c r="T48">
        <v>0</v>
      </c>
      <c r="U48">
        <v>350.19833211522973</v>
      </c>
      <c r="V48">
        <v>0</v>
      </c>
      <c r="W48">
        <v>296.22719759009766</v>
      </c>
      <c r="X48">
        <v>0</v>
      </c>
      <c r="Y48">
        <v>400.79200339063675</v>
      </c>
      <c r="Z48">
        <v>0</v>
      </c>
      <c r="AA48">
        <v>386.15196895816922</v>
      </c>
      <c r="AB48">
        <v>0</v>
      </c>
      <c r="AC48">
        <v>155396</v>
      </c>
      <c r="AD48">
        <v>7.6438798694847576E-17</v>
      </c>
      <c r="AE48">
        <v>0</v>
      </c>
      <c r="AF48">
        <v>1.0342081859773721E-16</v>
      </c>
      <c r="AG48">
        <v>0</v>
      </c>
      <c r="AH48">
        <v>0.22393577077382418</v>
      </c>
      <c r="AI48">
        <v>0</v>
      </c>
      <c r="AJ48">
        <v>0.260734134449498</v>
      </c>
      <c r="AK48">
        <v>0</v>
      </c>
      <c r="AL48">
        <v>3.7621171925230518E-6</v>
      </c>
      <c r="AM48">
        <v>0</v>
      </c>
      <c r="AN48">
        <v>3.7878814113208169E-6</v>
      </c>
      <c r="AO48">
        <v>0</v>
      </c>
      <c r="AP48">
        <v>169950</v>
      </c>
      <c r="AQ48">
        <v>3.8503871686758777E-2</v>
      </c>
      <c r="AR48">
        <v>0</v>
      </c>
      <c r="AS48">
        <v>3.8767558893704444E-2</v>
      </c>
      <c r="AT48">
        <v>0</v>
      </c>
      <c r="AU48">
        <v>44</v>
      </c>
      <c r="AW48">
        <v>43</v>
      </c>
      <c r="AY48">
        <v>14.853463948602281</v>
      </c>
      <c r="BA48">
        <v>10.728756970255599</v>
      </c>
      <c r="BB48">
        <v>10.728756970255599</v>
      </c>
      <c r="BC48" t="s">
        <v>165</v>
      </c>
      <c r="BD48">
        <v>1</v>
      </c>
      <c r="BE48" t="s">
        <v>216</v>
      </c>
      <c r="BN48">
        <v>23.439</v>
      </c>
      <c r="BO48">
        <v>56.134612004725923</v>
      </c>
      <c r="BP48">
        <v>56.134612004725923</v>
      </c>
    </row>
    <row r="49" spans="1:68" x14ac:dyDescent="0.25">
      <c r="A49" t="s">
        <v>217</v>
      </c>
      <c r="B49" t="s">
        <v>218</v>
      </c>
      <c r="C49" t="s">
        <v>218</v>
      </c>
      <c r="F49" t="s">
        <v>74</v>
      </c>
      <c r="J49">
        <v>0</v>
      </c>
      <c r="K49">
        <v>0</v>
      </c>
      <c r="L49">
        <v>7.2974236111111113</v>
      </c>
      <c r="M49">
        <v>0.25332345520148786</v>
      </c>
      <c r="N49">
        <v>4.2929418884343056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>
        <v>0</v>
      </c>
      <c r="Y49">
        <v>0</v>
      </c>
      <c r="AA49">
        <v>0</v>
      </c>
      <c r="AL49">
        <v>0</v>
      </c>
      <c r="AN49">
        <v>0</v>
      </c>
      <c r="AP49">
        <v>183832</v>
      </c>
      <c r="AQ49">
        <v>0</v>
      </c>
      <c r="AS49">
        <v>0</v>
      </c>
      <c r="BC49" t="s">
        <v>135</v>
      </c>
      <c r="BD49">
        <v>1</v>
      </c>
      <c r="BE49" t="s">
        <v>219</v>
      </c>
      <c r="BN49" t="s">
        <v>111</v>
      </c>
    </row>
    <row r="50" spans="1:68" x14ac:dyDescent="0.25">
      <c r="A50" t="s">
        <v>220</v>
      </c>
      <c r="B50" t="s">
        <v>221</v>
      </c>
      <c r="C50" t="s">
        <v>221</v>
      </c>
      <c r="F50" t="s">
        <v>74</v>
      </c>
      <c r="J50">
        <v>108526.36082623321</v>
      </c>
      <c r="K50">
        <v>12341.471051226876</v>
      </c>
      <c r="L50">
        <v>7.4184199999999993</v>
      </c>
      <c r="M50">
        <v>0.16800553524241721</v>
      </c>
      <c r="N50">
        <v>3.4597562841286424</v>
      </c>
      <c r="O50">
        <v>4.5237548329593933</v>
      </c>
      <c r="P50">
        <v>0.93352061173818346</v>
      </c>
      <c r="Q50">
        <v>4.1525505405429133</v>
      </c>
      <c r="R50">
        <v>0.85691901175497265</v>
      </c>
      <c r="S50">
        <v>5.1744938215293637</v>
      </c>
      <c r="T50">
        <v>1.0678069029106694</v>
      </c>
      <c r="U50">
        <v>20.174844044147971</v>
      </c>
      <c r="V50">
        <v>4.1632744145629781</v>
      </c>
      <c r="W50">
        <v>18.519363368348049</v>
      </c>
      <c r="X50">
        <v>3.8216499476635453</v>
      </c>
      <c r="Y50">
        <v>23.076981337750411</v>
      </c>
      <c r="Z50">
        <v>4.7621585454918005</v>
      </c>
      <c r="AA50">
        <v>19.169616210357024</v>
      </c>
      <c r="AB50">
        <v>3.9558359177859805</v>
      </c>
      <c r="AC50">
        <v>56379</v>
      </c>
      <c r="AD50">
        <v>1.7337740924396085E-18</v>
      </c>
      <c r="AE50">
        <v>3.5778107151116812E-19</v>
      </c>
      <c r="AF50">
        <v>2.1604561441613403E-18</v>
      </c>
      <c r="AG50">
        <v>4.4583104429901699E-19</v>
      </c>
      <c r="AH50">
        <v>5.0792796899923253E-3</v>
      </c>
      <c r="AI50">
        <v>1.0481585449424217E-3</v>
      </c>
      <c r="AJ50">
        <v>5.4467240774318509E-3</v>
      </c>
      <c r="AK50">
        <v>1.1239842521277757E-3</v>
      </c>
      <c r="AL50">
        <v>2.3519790177758082E-7</v>
      </c>
      <c r="AM50">
        <v>4.8535364371925782E-8</v>
      </c>
      <c r="AN50">
        <v>2.1810033109234508E-7</v>
      </c>
      <c r="AO50">
        <v>4.5007115111150397E-8</v>
      </c>
      <c r="AP50">
        <v>139023</v>
      </c>
      <c r="AQ50">
        <v>1.969114687233538E-3</v>
      </c>
      <c r="AR50">
        <v>4.0634588196866467E-4</v>
      </c>
      <c r="AS50">
        <v>1.8259710737154669E-3</v>
      </c>
      <c r="AT50">
        <v>3.7680681130899637E-4</v>
      </c>
      <c r="AU50">
        <v>7</v>
      </c>
      <c r="AV50">
        <v>1.4445177785844747</v>
      </c>
      <c r="AW50">
        <v>4</v>
      </c>
      <c r="AX50">
        <v>0.82543873061969986</v>
      </c>
      <c r="AY50">
        <v>37.79827557119966</v>
      </c>
      <c r="AZ50">
        <v>7.8000401517761642</v>
      </c>
      <c r="BA50">
        <v>17.333289573089058</v>
      </c>
      <c r="BB50">
        <v>17.333289573089058</v>
      </c>
      <c r="BC50" t="s">
        <v>135</v>
      </c>
      <c r="BD50">
        <v>1</v>
      </c>
      <c r="BE50" t="s">
        <v>222</v>
      </c>
      <c r="BN50">
        <v>23.260999999999999</v>
      </c>
      <c r="BO50">
        <v>49.618928996554466</v>
      </c>
      <c r="BP50">
        <v>49.618928996554466</v>
      </c>
    </row>
    <row r="51" spans="1:68" x14ac:dyDescent="0.25">
      <c r="A51" t="s">
        <v>223</v>
      </c>
      <c r="B51" t="s">
        <v>224</v>
      </c>
      <c r="C51" t="s">
        <v>224</v>
      </c>
      <c r="F51" t="s">
        <v>74</v>
      </c>
      <c r="J51">
        <v>3092.0098646305537</v>
      </c>
      <c r="K51">
        <v>886.05923430088001</v>
      </c>
      <c r="L51">
        <v>6.9974675000000008</v>
      </c>
      <c r="M51">
        <v>7.7607321169538182E-2</v>
      </c>
      <c r="N51">
        <v>5.2947516524499694</v>
      </c>
      <c r="O51">
        <v>5.6158211139638835E-2</v>
      </c>
      <c r="P51">
        <v>2.2848133012973969E-2</v>
      </c>
      <c r="Q51">
        <v>4.6710455224225442E-2</v>
      </c>
      <c r="R51">
        <v>1.9004285791901943E-2</v>
      </c>
      <c r="S51">
        <v>7.0629556573801697E-2</v>
      </c>
      <c r="T51">
        <v>2.8735842372773442E-2</v>
      </c>
      <c r="U51">
        <v>0.35350199236987584</v>
      </c>
      <c r="V51">
        <v>0.14382332303881459</v>
      </c>
      <c r="W51">
        <v>0.2940307152093834</v>
      </c>
      <c r="X51">
        <v>0.11962725939220624</v>
      </c>
      <c r="Y51">
        <v>0.44459551795474683</v>
      </c>
      <c r="Z51">
        <v>0.18088499126055749</v>
      </c>
      <c r="AA51">
        <v>0.33793989544191871</v>
      </c>
      <c r="AB51">
        <v>0.13749183823267222</v>
      </c>
      <c r="AC51">
        <v>95280</v>
      </c>
      <c r="AD51">
        <v>4.6520410283243371E-20</v>
      </c>
      <c r="AE51">
        <v>1.8926965449927299E-20</v>
      </c>
      <c r="AF51">
        <v>7.0342195000333316E-20</v>
      </c>
      <c r="AG51">
        <v>2.861892847327089E-20</v>
      </c>
      <c r="AH51">
        <v>1.3628659936272449E-4</v>
      </c>
      <c r="AI51">
        <v>5.5448602919039647E-5</v>
      </c>
      <c r="AJ51">
        <v>1.7733964570544402E-4</v>
      </c>
      <c r="AK51">
        <v>7.2151155304369646E-5</v>
      </c>
      <c r="AL51">
        <v>3.7342216306206183E-9</v>
      </c>
      <c r="AM51">
        <v>1.5192790294582939E-9</v>
      </c>
      <c r="AN51">
        <v>4.2018680107645053E-9</v>
      </c>
      <c r="AO51">
        <v>1.7095423316492268E-9</v>
      </c>
      <c r="AP51">
        <v>51200</v>
      </c>
      <c r="AQ51">
        <v>1.151386051144966E-5</v>
      </c>
      <c r="AR51">
        <v>4.6844479394883051E-6</v>
      </c>
      <c r="AS51">
        <v>1.2955771496461602E-5</v>
      </c>
      <c r="AT51">
        <v>5.2710936554015612E-6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135</v>
      </c>
      <c r="BD51">
        <v>1</v>
      </c>
      <c r="BE51" t="s">
        <v>225</v>
      </c>
      <c r="BN51">
        <v>21.402999999999999</v>
      </c>
      <c r="BO51">
        <v>13.687800099886134</v>
      </c>
      <c r="BP51">
        <v>13.687800099886134</v>
      </c>
    </row>
    <row r="52" spans="1:68" x14ac:dyDescent="0.25">
      <c r="A52" t="s">
        <v>226</v>
      </c>
      <c r="B52" t="s">
        <v>227</v>
      </c>
      <c r="C52" t="s">
        <v>227</v>
      </c>
      <c r="F52" t="s">
        <v>74</v>
      </c>
      <c r="J52">
        <v>2945133.0592177762</v>
      </c>
      <c r="K52">
        <v>1352814.6969217791</v>
      </c>
      <c r="L52">
        <v>4.8915388095238095</v>
      </c>
      <c r="M52">
        <v>0.16267621132539758</v>
      </c>
      <c r="N52">
        <v>5.8319624217558816</v>
      </c>
      <c r="O52">
        <v>78.379643757080629</v>
      </c>
      <c r="P52">
        <v>38.342126534882887</v>
      </c>
      <c r="Q52">
        <v>63.958866041153428</v>
      </c>
      <c r="R52">
        <v>31.287701974991336</v>
      </c>
      <c r="S52">
        <v>101.34475512494201</v>
      </c>
      <c r="T52">
        <v>49.576308826948654</v>
      </c>
      <c r="U52">
        <v>535.48678077898785</v>
      </c>
      <c r="V52">
        <v>261.95196765652895</v>
      </c>
      <c r="W52">
        <v>436.9645693312786</v>
      </c>
      <c r="X52">
        <v>213.75640415623809</v>
      </c>
      <c r="Y52">
        <v>692.38355865565563</v>
      </c>
      <c r="Z52">
        <v>338.70347891507765</v>
      </c>
      <c r="AA52">
        <v>500.35740064089367</v>
      </c>
      <c r="AB52">
        <v>244.76721057187927</v>
      </c>
      <c r="AC52">
        <v>45433</v>
      </c>
      <c r="AD52">
        <v>3.2966035846866324E-17</v>
      </c>
      <c r="AE52">
        <v>1.612648204566314E-17</v>
      </c>
      <c r="AF52">
        <v>5.223567954114525E-17</v>
      </c>
      <c r="AG52">
        <v>2.555289790305093E-17</v>
      </c>
      <c r="AH52">
        <v>9.6577585895827739E-2</v>
      </c>
      <c r="AI52">
        <v>4.7244282333406606E-2</v>
      </c>
      <c r="AJ52">
        <v>0.13169132556875593</v>
      </c>
      <c r="AK52">
        <v>6.442138834099452E-2</v>
      </c>
      <c r="AL52">
        <v>5.5494969137823265E-6</v>
      </c>
      <c r="AM52">
        <v>2.7147292673674857E-6</v>
      </c>
      <c r="AN52">
        <v>6.5437104262274928E-6</v>
      </c>
      <c r="AO52">
        <v>3.2010833571488548E-6</v>
      </c>
      <c r="AP52">
        <v>51423</v>
      </c>
      <c r="AQ52">
        <v>1.7185490668238882E-2</v>
      </c>
      <c r="AR52">
        <v>8.4068799777638481E-3</v>
      </c>
      <c r="AS52">
        <v>2.026433678813306E-2</v>
      </c>
      <c r="AT52">
        <v>9.913004551081411E-3</v>
      </c>
      <c r="AU52">
        <v>136</v>
      </c>
      <c r="AV52">
        <v>66.52912617088802</v>
      </c>
      <c r="AW52">
        <v>102</v>
      </c>
      <c r="AX52">
        <v>49.896844628166015</v>
      </c>
      <c r="AY52">
        <v>31.123804890664601</v>
      </c>
      <c r="AZ52">
        <v>15.225290753596521</v>
      </c>
      <c r="BA52">
        <v>14.731718961964527</v>
      </c>
      <c r="BB52">
        <v>14.731718961964527</v>
      </c>
      <c r="BC52" t="s">
        <v>165</v>
      </c>
      <c r="BD52">
        <v>1</v>
      </c>
      <c r="BE52" t="s">
        <v>228</v>
      </c>
      <c r="BN52" t="s">
        <v>111</v>
      </c>
    </row>
    <row r="53" spans="1:68" x14ac:dyDescent="0.25">
      <c r="A53" t="s">
        <v>229</v>
      </c>
      <c r="B53" t="s">
        <v>230</v>
      </c>
      <c r="C53" t="s">
        <v>230</v>
      </c>
      <c r="F53" t="s">
        <v>74</v>
      </c>
      <c r="J53">
        <v>167243.15615230013</v>
      </c>
      <c r="K53">
        <v>38253.705920273038</v>
      </c>
      <c r="L53">
        <v>4.0321275000000005</v>
      </c>
      <c r="M53">
        <v>0.23011293883097872</v>
      </c>
      <c r="N53">
        <v>5.5373105350213221</v>
      </c>
      <c r="O53">
        <v>5.1898219904104428</v>
      </c>
      <c r="P53">
        <v>1.3285963789089237</v>
      </c>
      <c r="Q53">
        <v>3.9574488156608392</v>
      </c>
      <c r="R53">
        <v>1.0131083832778196</v>
      </c>
      <c r="S53">
        <v>6.5312692146838556</v>
      </c>
      <c r="T53">
        <v>1.672007372187738</v>
      </c>
      <c r="U53">
        <v>33.927477972795515</v>
      </c>
      <c r="V53">
        <v>8.6854471046324875</v>
      </c>
      <c r="W53">
        <v>25.871071834427259</v>
      </c>
      <c r="X53">
        <v>6.6230041071205097</v>
      </c>
      <c r="Y53">
        <v>42.696935044213205</v>
      </c>
      <c r="Z53">
        <v>10.930431408836217</v>
      </c>
      <c r="AA53">
        <v>37.394025309765659</v>
      </c>
      <c r="AB53">
        <v>9.572884524976585</v>
      </c>
      <c r="AC53">
        <v>51368</v>
      </c>
      <c r="AD53">
        <v>2.2067654013058036E-18</v>
      </c>
      <c r="AE53">
        <v>5.6493277162373655E-19</v>
      </c>
      <c r="AF53">
        <v>3.6419874522549682E-18</v>
      </c>
      <c r="AG53">
        <v>9.3235015575457365E-19</v>
      </c>
      <c r="AH53">
        <v>6.4649591502768181E-3</v>
      </c>
      <c r="AI53">
        <v>1.655031970792624E-3</v>
      </c>
      <c r="AJ53">
        <v>9.1818113501221897E-3</v>
      </c>
      <c r="AK53">
        <v>2.3505471544376481E-3</v>
      </c>
      <c r="AL53">
        <v>3.2856538808424133E-7</v>
      </c>
      <c r="AM53">
        <v>8.4112862762948975E-8</v>
      </c>
      <c r="AN53">
        <v>4.0352832692800652E-7</v>
      </c>
      <c r="AO53">
        <v>1.0330340326399628E-7</v>
      </c>
      <c r="AP53">
        <v>59207</v>
      </c>
      <c r="AQ53">
        <v>1.171509407342971E-3</v>
      </c>
      <c r="AR53">
        <v>2.9990684831379276E-4</v>
      </c>
      <c r="AS53">
        <v>1.4387919369167508E-3</v>
      </c>
      <c r="AT53">
        <v>3.6833127627943418E-4</v>
      </c>
      <c r="AU53">
        <v>6</v>
      </c>
      <c r="AV53">
        <v>1.536002253677125</v>
      </c>
      <c r="AW53">
        <v>7</v>
      </c>
      <c r="AX53">
        <v>1.7920026292899793</v>
      </c>
      <c r="AY53">
        <v>23.191926636822426</v>
      </c>
      <c r="AZ53">
        <v>5.9371419302122987</v>
      </c>
      <c r="BA53">
        <v>16.394619409452723</v>
      </c>
      <c r="BB53">
        <v>16.394619409452723</v>
      </c>
      <c r="BC53" t="s">
        <v>165</v>
      </c>
      <c r="BD53">
        <v>1</v>
      </c>
      <c r="BE53" t="s">
        <v>231</v>
      </c>
      <c r="BN53">
        <v>22.873000000000001</v>
      </c>
      <c r="BO53">
        <v>37.918203031923937</v>
      </c>
      <c r="BP53">
        <v>37.918203031923937</v>
      </c>
    </row>
    <row r="54" spans="1:68" x14ac:dyDescent="0.25">
      <c r="A54" t="s">
        <v>232</v>
      </c>
      <c r="B54" t="s">
        <v>233</v>
      </c>
      <c r="C54" t="s">
        <v>233</v>
      </c>
      <c r="D54">
        <v>0.14223764825241297</v>
      </c>
      <c r="E54">
        <v>199132</v>
      </c>
      <c r="F54">
        <v>431.15153195688788</v>
      </c>
      <c r="G54">
        <v>1.4399195450192859</v>
      </c>
      <c r="H54">
        <v>620.82351772973004</v>
      </c>
      <c r="I54">
        <v>49.190710379884436</v>
      </c>
      <c r="J54">
        <v>9870823.4617280401</v>
      </c>
      <c r="K54">
        <v>4489022.0684239157</v>
      </c>
      <c r="L54">
        <v>7.629947500000001</v>
      </c>
      <c r="M54">
        <v>0.12328627797773682</v>
      </c>
      <c r="N54">
        <v>6.9269947774630145</v>
      </c>
      <c r="O54">
        <v>310.54067125965327</v>
      </c>
      <c r="P54">
        <v>125.04013835793575</v>
      </c>
      <c r="Q54">
        <v>225.15309073345702</v>
      </c>
      <c r="R54">
        <v>90.658571396880035</v>
      </c>
      <c r="S54">
        <v>431.95843257034466</v>
      </c>
      <c r="T54">
        <v>173.92936633511567</v>
      </c>
      <c r="U54">
        <v>2461.6542792651303</v>
      </c>
      <c r="V54">
        <v>991.19252373660936</v>
      </c>
      <c r="W54">
        <v>1784.78737437377</v>
      </c>
      <c r="X54">
        <v>718.6500219953258</v>
      </c>
      <c r="Y54">
        <v>3424.1322390662322</v>
      </c>
      <c r="Z54">
        <v>1378.7371785859132</v>
      </c>
      <c r="AA54">
        <v>2400.5262797517207</v>
      </c>
      <c r="AB54">
        <v>966.57915027510353</v>
      </c>
      <c r="AC54">
        <v>198460</v>
      </c>
      <c r="AD54">
        <v>5.8817770656647773E-16</v>
      </c>
      <c r="AE54">
        <v>2.3683152841075566E-16</v>
      </c>
      <c r="AF54">
        <v>1.1284247503493059E-15</v>
      </c>
      <c r="AG54">
        <v>4.5436363081800418E-16</v>
      </c>
      <c r="AH54">
        <v>1.7231305347662751</v>
      </c>
      <c r="AI54">
        <v>0.69382370947412952</v>
      </c>
      <c r="AJ54">
        <v>2.8448706417428653</v>
      </c>
      <c r="AK54">
        <v>1.1454957484667945</v>
      </c>
      <c r="AL54">
        <v>2.2666991149883846E-5</v>
      </c>
      <c r="AM54">
        <v>9.1269323855159158E-6</v>
      </c>
      <c r="AN54">
        <v>3.2361441217732425E-5</v>
      </c>
      <c r="AO54">
        <v>1.30304319589239E-5</v>
      </c>
      <c r="AP54">
        <v>96074</v>
      </c>
      <c r="AQ54">
        <v>0.13114467472702529</v>
      </c>
      <c r="AR54">
        <v>5.280579901581562E-2</v>
      </c>
      <c r="AS54">
        <v>0.18723396740810996</v>
      </c>
      <c r="AT54">
        <v>7.5390321966683563E-2</v>
      </c>
      <c r="AU54">
        <v>283</v>
      </c>
      <c r="AV54">
        <v>113.950803969597</v>
      </c>
      <c r="AW54">
        <v>399</v>
      </c>
      <c r="AX54">
        <v>160.65855400660493</v>
      </c>
      <c r="AY54">
        <v>15.856230499125784</v>
      </c>
      <c r="AZ54">
        <v>6.3845590576064568</v>
      </c>
      <c r="BA54">
        <v>11.652587346007644</v>
      </c>
      <c r="BB54">
        <v>11.652587346007644</v>
      </c>
      <c r="BC54" t="s">
        <v>87</v>
      </c>
      <c r="BD54">
        <v>0</v>
      </c>
      <c r="BE54" t="s">
        <v>228</v>
      </c>
      <c r="BJ54">
        <v>12.1</v>
      </c>
      <c r="BK54">
        <v>150</v>
      </c>
      <c r="BN54">
        <v>22.105</v>
      </c>
      <c r="BO54">
        <v>22.266743738876468</v>
      </c>
      <c r="BP54">
        <v>22.266743738876468</v>
      </c>
    </row>
    <row r="55" spans="1:68" x14ac:dyDescent="0.25">
      <c r="A55" t="s">
        <v>234</v>
      </c>
      <c r="B55" t="s">
        <v>235</v>
      </c>
      <c r="C55" t="s">
        <v>235</v>
      </c>
      <c r="F55" t="s">
        <v>74</v>
      </c>
      <c r="J55">
        <v>8050.8921959886475</v>
      </c>
      <c r="K55">
        <v>4005.304153078062</v>
      </c>
      <c r="L55">
        <v>3.630795</v>
      </c>
      <c r="M55">
        <v>6.9246120241699863E-2</v>
      </c>
      <c r="N55">
        <v>5.188194474793911</v>
      </c>
      <c r="O55">
        <v>6.7697089466511914E-2</v>
      </c>
      <c r="P55">
        <v>4.1696742513434179E-2</v>
      </c>
      <c r="Q55">
        <v>6.0355481623527302E-2</v>
      </c>
      <c r="R55">
        <v>3.7174817948051365E-2</v>
      </c>
      <c r="S55">
        <v>7.6370222319799036E-2</v>
      </c>
      <c r="T55">
        <v>4.7038794737809572E-2</v>
      </c>
      <c r="U55">
        <v>0.41892275499629811</v>
      </c>
      <c r="V55">
        <v>0.25802755163853774</v>
      </c>
      <c r="W55">
        <v>0.37349145790623706</v>
      </c>
      <c r="X55">
        <v>0.23004500302760095</v>
      </c>
      <c r="Y55">
        <v>0.47259378779816302</v>
      </c>
      <c r="Z55">
        <v>0.29108520969747803</v>
      </c>
      <c r="AA55">
        <v>0.43188475657427278</v>
      </c>
      <c r="AB55">
        <v>0.26601125147725674</v>
      </c>
      <c r="AC55">
        <v>101640</v>
      </c>
      <c r="AD55">
        <v>6.303683758310925E-20</v>
      </c>
      <c r="AE55">
        <v>3.8826348463094516E-20</v>
      </c>
      <c r="AF55">
        <v>7.9763050033926121E-20</v>
      </c>
      <c r="AG55">
        <v>4.9128542830427073E-20</v>
      </c>
      <c r="AH55">
        <v>1.8467326871097795E-4</v>
      </c>
      <c r="AI55">
        <v>1.1374600880537152E-4</v>
      </c>
      <c r="AJ55">
        <v>2.0109055501232276E-4</v>
      </c>
      <c r="AK55">
        <v>1.2385792595086612E-4</v>
      </c>
      <c r="AL55">
        <v>4.7433815884585904E-9</v>
      </c>
      <c r="AM55">
        <v>2.9215962206877581E-9</v>
      </c>
      <c r="AN55">
        <v>4.4664793927078064E-9</v>
      </c>
      <c r="AO55">
        <v>2.7510435477646998E-9</v>
      </c>
      <c r="AP55">
        <v>150969</v>
      </c>
      <c r="AQ55">
        <v>4.3124766278123679E-5</v>
      </c>
      <c r="AR55">
        <v>2.6561884559903551E-5</v>
      </c>
      <c r="AS55">
        <v>4.0607291718896346E-5</v>
      </c>
      <c r="AT55">
        <v>2.5011293695400436E-5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t="s">
        <v>165</v>
      </c>
      <c r="BD55">
        <v>1</v>
      </c>
      <c r="BE55" t="s">
        <v>236</v>
      </c>
      <c r="BH55">
        <v>0.05</v>
      </c>
      <c r="BI55">
        <v>8.6705202312138745</v>
      </c>
      <c r="BJ55">
        <v>0.4</v>
      </c>
      <c r="BK55">
        <v>4.9586776859504136</v>
      </c>
      <c r="BN55" t="s">
        <v>111</v>
      </c>
    </row>
    <row r="56" spans="1:68" x14ac:dyDescent="0.25">
      <c r="A56" t="s">
        <v>237</v>
      </c>
      <c r="B56" t="s">
        <v>238</v>
      </c>
      <c r="C56" t="s">
        <v>238</v>
      </c>
      <c r="D56">
        <v>1.2372011366902389E-2</v>
      </c>
      <c r="E56">
        <v>95774</v>
      </c>
      <c r="F56">
        <v>77.973873714953442</v>
      </c>
      <c r="G56">
        <v>0.21906309441280039</v>
      </c>
      <c r="H56">
        <v>17.081198059350619</v>
      </c>
      <c r="I56">
        <v>0.28204652003388397</v>
      </c>
      <c r="J56">
        <v>741301.55277023511</v>
      </c>
      <c r="K56">
        <v>379907.80480876012</v>
      </c>
      <c r="L56">
        <v>6.8613</v>
      </c>
      <c r="M56">
        <v>5.2800830258584487E-2</v>
      </c>
      <c r="N56">
        <v>4.9282480901787871</v>
      </c>
      <c r="O56">
        <v>8.9819551405439899</v>
      </c>
      <c r="P56">
        <v>2.8002229501358582</v>
      </c>
      <c r="Q56">
        <v>7.0748656898331745</v>
      </c>
      <c r="R56">
        <v>2.2056669136960037</v>
      </c>
      <c r="S56">
        <v>11.305442207537507</v>
      </c>
      <c r="T56">
        <v>3.5245955068379224</v>
      </c>
      <c r="U56">
        <v>53.247258408001443</v>
      </c>
      <c r="V56">
        <v>16.600416356217711</v>
      </c>
      <c r="W56">
        <v>41.941559014024939</v>
      </c>
      <c r="X56">
        <v>13.075740668688873</v>
      </c>
      <c r="Y56">
        <v>67.021466175460873</v>
      </c>
      <c r="Z56">
        <v>20.894676582064648</v>
      </c>
      <c r="AA56">
        <v>55.820251691150958</v>
      </c>
      <c r="AB56">
        <v>17.402575210195721</v>
      </c>
      <c r="AC56">
        <v>95774</v>
      </c>
      <c r="AD56">
        <v>6.6702372789205661E-18</v>
      </c>
      <c r="AE56">
        <v>2.0795195721890336E-18</v>
      </c>
      <c r="AF56">
        <v>1.0658857054454819E-17</v>
      </c>
      <c r="AG56">
        <v>3.3230154993063337E-18</v>
      </c>
      <c r="AH56">
        <v>1.9541185259365632E-2</v>
      </c>
      <c r="AI56">
        <v>6.0921786604267213E-3</v>
      </c>
      <c r="AJ56">
        <v>2.6872035108558005E-2</v>
      </c>
      <c r="AK56">
        <v>8.3776514411853641E-3</v>
      </c>
      <c r="AL56">
        <v>5.3266229951722038E-7</v>
      </c>
      <c r="AM56">
        <v>1.660633094288561E-7</v>
      </c>
      <c r="AN56">
        <v>6.3341923925078481E-7</v>
      </c>
      <c r="AO56">
        <v>1.9747538960656834E-7</v>
      </c>
      <c r="AP56">
        <v>97802</v>
      </c>
      <c r="AQ56">
        <v>3.1372606919232633E-3</v>
      </c>
      <c r="AR56">
        <v>9.7807540258440474E-4</v>
      </c>
      <c r="AS56">
        <v>3.7306963203713288E-3</v>
      </c>
      <c r="AT56">
        <v>1.1630854633347108E-3</v>
      </c>
      <c r="AU56">
        <v>8</v>
      </c>
      <c r="AV56">
        <v>2.4940876736253785</v>
      </c>
      <c r="AW56">
        <v>6</v>
      </c>
      <c r="AX56">
        <v>1.8705657552190336</v>
      </c>
      <c r="AY56">
        <v>19.074159826354716</v>
      </c>
      <c r="AZ56">
        <v>5.9465783634589604</v>
      </c>
      <c r="BA56">
        <v>8.9523556293025859</v>
      </c>
      <c r="BB56">
        <v>8.9523556293025859</v>
      </c>
      <c r="BC56" t="s">
        <v>165</v>
      </c>
      <c r="BD56">
        <v>1</v>
      </c>
      <c r="BE56" t="s">
        <v>239</v>
      </c>
      <c r="BN56" t="s">
        <v>111</v>
      </c>
    </row>
    <row r="57" spans="1:68" x14ac:dyDescent="0.25">
      <c r="A57" t="s">
        <v>240</v>
      </c>
      <c r="B57" t="s">
        <v>241</v>
      </c>
      <c r="C57" t="s">
        <v>241</v>
      </c>
      <c r="D57">
        <v>4.5254659037308959E-3</v>
      </c>
      <c r="E57">
        <v>131885</v>
      </c>
      <c r="F57">
        <v>20.71210883838955</v>
      </c>
      <c r="G57">
        <v>1.3603586686749312</v>
      </c>
      <c r="H57">
        <v>28.175896804841884</v>
      </c>
      <c r="I57">
        <v>2.521516257979783</v>
      </c>
      <c r="J57">
        <v>390630.73770228558</v>
      </c>
      <c r="K57">
        <v>122502.98654062371</v>
      </c>
      <c r="L57">
        <v>7.8052150000000005</v>
      </c>
      <c r="M57">
        <v>0.15466655439016744</v>
      </c>
      <c r="N57">
        <v>5.8660659094784178</v>
      </c>
      <c r="O57">
        <v>15.771627330516788</v>
      </c>
      <c r="P57">
        <v>3.8942129530274774</v>
      </c>
      <c r="Q57">
        <v>11.701006301807714</v>
      </c>
      <c r="R57">
        <v>2.8891254750731341</v>
      </c>
      <c r="S57">
        <v>22.23539382658122</v>
      </c>
      <c r="T57">
        <v>5.4901981159291395</v>
      </c>
      <c r="U57">
        <v>108.28903275105942</v>
      </c>
      <c r="V57">
        <v>26.737922801031242</v>
      </c>
      <c r="W57">
        <v>80.339880475434086</v>
      </c>
      <c r="X57">
        <v>19.836925932605286</v>
      </c>
      <c r="Y57">
        <v>152.66967953651618</v>
      </c>
      <c r="Z57">
        <v>37.696062120063708</v>
      </c>
      <c r="AA57">
        <v>98.523894015596852</v>
      </c>
      <c r="AB57">
        <v>24.326787351605009</v>
      </c>
      <c r="AC57">
        <v>131880</v>
      </c>
      <c r="AD57">
        <v>1.759378203372865E-17</v>
      </c>
      <c r="AE57">
        <v>4.3441258440033934E-18</v>
      </c>
      <c r="AF57">
        <v>3.3433421222800935E-17</v>
      </c>
      <c r="AG57">
        <v>8.2551317794540505E-18</v>
      </c>
      <c r="AH57">
        <v>5.1542897165065674E-2</v>
      </c>
      <c r="AI57">
        <v>1.272658892899323E-2</v>
      </c>
      <c r="AJ57">
        <v>8.4288968724167565E-2</v>
      </c>
      <c r="AK57">
        <v>2.0812005440165694E-2</v>
      </c>
      <c r="AL57">
        <v>1.0203251019513452E-6</v>
      </c>
      <c r="AM57">
        <v>2.5193108770899514E-7</v>
      </c>
      <c r="AN57">
        <v>1.4428796889568525E-6</v>
      </c>
      <c r="AO57">
        <v>3.5626512449504596E-7</v>
      </c>
      <c r="AP57">
        <v>150969</v>
      </c>
      <c r="AQ57">
        <v>9.2763528990407722E-3</v>
      </c>
      <c r="AR57">
        <v>2.2904480849862238E-3</v>
      </c>
      <c r="AS57">
        <v>1.3118035771171493E-2</v>
      </c>
      <c r="AT57">
        <v>3.2390078555514503E-3</v>
      </c>
      <c r="AU57">
        <v>26</v>
      </c>
      <c r="AV57">
        <v>6.4197266811399336</v>
      </c>
      <c r="AW57">
        <v>10</v>
      </c>
      <c r="AX57">
        <v>2.4691256465922824</v>
      </c>
      <c r="AY57">
        <v>32.362507693735175</v>
      </c>
      <c r="AZ57">
        <v>7.9907097734641566</v>
      </c>
      <c r="BA57">
        <v>6.550089074895947</v>
      </c>
      <c r="BB57">
        <v>6.550089074895947</v>
      </c>
      <c r="BC57" t="s">
        <v>165</v>
      </c>
      <c r="BD57">
        <v>1</v>
      </c>
      <c r="BE57" t="s">
        <v>242</v>
      </c>
      <c r="BH57">
        <v>0.05</v>
      </c>
      <c r="BI57">
        <v>8.6705202312138745</v>
      </c>
      <c r="BN57">
        <v>22.518000000000001</v>
      </c>
      <c r="BO57">
        <v>29.64709187264792</v>
      </c>
      <c r="BP57">
        <v>29.64709187264792</v>
      </c>
    </row>
    <row r="58" spans="1:68" x14ac:dyDescent="0.25">
      <c r="A58" t="s">
        <v>243</v>
      </c>
      <c r="B58" t="s">
        <v>244</v>
      </c>
      <c r="C58" t="s">
        <v>244</v>
      </c>
      <c r="D58">
        <v>5.5166330706622524E-2</v>
      </c>
      <c r="E58">
        <v>211764</v>
      </c>
      <c r="F58">
        <v>157.24556051937262</v>
      </c>
      <c r="G58">
        <v>6.9269510341805134</v>
      </c>
      <c r="H58">
        <v>1089.2322980599627</v>
      </c>
      <c r="I58">
        <v>320.78198272800802</v>
      </c>
      <c r="J58">
        <v>150424230.82571238</v>
      </c>
      <c r="K58">
        <v>235143509.71557626</v>
      </c>
      <c r="L58">
        <v>6.0574025000000002</v>
      </c>
      <c r="M58">
        <v>1.7871798141077318E-2</v>
      </c>
      <c r="N58">
        <v>5.9824906726493037</v>
      </c>
      <c r="O58">
        <v>544.62966653518663</v>
      </c>
      <c r="P58">
        <v>444.06691749326876</v>
      </c>
      <c r="Q58">
        <v>427.75346624444671</v>
      </c>
      <c r="R58">
        <v>348.77123828134393</v>
      </c>
      <c r="S58">
        <v>707.21242284372534</v>
      </c>
      <c r="T58">
        <v>576.6296988981037</v>
      </c>
      <c r="U58">
        <v>3802.8715666300413</v>
      </c>
      <c r="V58">
        <v>3100.6931094288771</v>
      </c>
      <c r="W58">
        <v>2986.7845882452584</v>
      </c>
      <c r="X58">
        <v>2435.2919181878315</v>
      </c>
      <c r="Y58">
        <v>4938.1041460880278</v>
      </c>
      <c r="Z58">
        <v>4026.3114941285858</v>
      </c>
      <c r="AA58">
        <v>3768.5302884716543</v>
      </c>
      <c r="AB58">
        <v>3072.6927516231963</v>
      </c>
      <c r="AC58">
        <v>211760</v>
      </c>
      <c r="AD58">
        <v>1.0502602229164316E-15</v>
      </c>
      <c r="AE58">
        <v>8.5633568718967574E-16</v>
      </c>
      <c r="AF58">
        <v>1.7364139287667627E-15</v>
      </c>
      <c r="AG58">
        <v>1.4157950405920748E-15</v>
      </c>
      <c r="AH58">
        <v>3.0768515014317295</v>
      </c>
      <c r="AI58">
        <v>2.5087284916328554</v>
      </c>
      <c r="AJ58">
        <v>4.377671622616222</v>
      </c>
      <c r="AK58">
        <v>3.5693596267351846</v>
      </c>
      <c r="AL58">
        <v>3.7932484732036609E-5</v>
      </c>
      <c r="AM58">
        <v>3.0928468650959368E-5</v>
      </c>
      <c r="AN58">
        <v>4.6669975308619338E-5</v>
      </c>
      <c r="AO58">
        <v>3.805263162881086E-5</v>
      </c>
      <c r="AP58">
        <v>242747</v>
      </c>
      <c r="AQ58">
        <v>0.5545185456541275</v>
      </c>
      <c r="AR58">
        <v>0.45212987171268948</v>
      </c>
      <c r="AS58">
        <v>0.68224813155972142</v>
      </c>
      <c r="AT58">
        <v>0.55627492103883425</v>
      </c>
      <c r="AU58">
        <v>382</v>
      </c>
      <c r="AV58">
        <v>311.46588756649965</v>
      </c>
      <c r="AW58">
        <v>576</v>
      </c>
      <c r="AX58">
        <v>469.64489852959122</v>
      </c>
      <c r="AY58">
        <v>12.789673600948429</v>
      </c>
      <c r="AZ58">
        <v>10.428133612055582</v>
      </c>
      <c r="BA58">
        <v>11.664395544519001</v>
      </c>
      <c r="BB58">
        <v>11.664395544519001</v>
      </c>
      <c r="BC58" t="s">
        <v>87</v>
      </c>
      <c r="BD58">
        <v>0</v>
      </c>
      <c r="BE58" t="s">
        <v>245</v>
      </c>
      <c r="BJ58">
        <v>13.2</v>
      </c>
      <c r="BK58">
        <v>163.63636363636363</v>
      </c>
      <c r="BN58">
        <v>28.007000000000001</v>
      </c>
      <c r="BO58">
        <v>1331.483366481418</v>
      </c>
      <c r="BP58">
        <v>1331.483366481418</v>
      </c>
    </row>
    <row r="59" spans="1:68" x14ac:dyDescent="0.25">
      <c r="A59" t="s">
        <v>246</v>
      </c>
      <c r="B59" t="s">
        <v>247</v>
      </c>
      <c r="C59" t="s">
        <v>247</v>
      </c>
      <c r="F59" t="s">
        <v>74</v>
      </c>
      <c r="J59">
        <v>714636.46352895629</v>
      </c>
      <c r="K59">
        <v>139941.40392587293</v>
      </c>
      <c r="L59">
        <v>9.0904474999999998</v>
      </c>
      <c r="M59">
        <v>0.17534643310858555</v>
      </c>
      <c r="N59">
        <v>6.4921283727631556</v>
      </c>
      <c r="O59">
        <v>38.097474091503123</v>
      </c>
      <c r="P59">
        <v>9.5418553041952396</v>
      </c>
      <c r="Q59">
        <v>32.516149815783542</v>
      </c>
      <c r="R59">
        <v>8.1439624014585146</v>
      </c>
      <c r="S59">
        <v>45.659377062196626</v>
      </c>
      <c r="T59">
        <v>11.435801968412912</v>
      </c>
      <c r="U59">
        <v>285.43116657155974</v>
      </c>
      <c r="V59">
        <v>71.488804853361756</v>
      </c>
      <c r="W59">
        <v>243.61516860784934</v>
      </c>
      <c r="X59">
        <v>61.015611774683691</v>
      </c>
      <c r="Y59">
        <v>342.0859143703745</v>
      </c>
      <c r="Z59">
        <v>85.678496392847109</v>
      </c>
      <c r="AA59">
        <v>286.03546454748096</v>
      </c>
      <c r="AB59">
        <v>71.640156720758768</v>
      </c>
      <c r="AC59">
        <v>21426</v>
      </c>
      <c r="AD59">
        <v>8.6675132469779644E-18</v>
      </c>
      <c r="AE59">
        <v>2.1708567095870719E-18</v>
      </c>
      <c r="AF59">
        <v>1.2170975277744903E-17</v>
      </c>
      <c r="AG59">
        <v>3.048330310094774E-18</v>
      </c>
      <c r="AH59">
        <v>2.5392422340425585E-2</v>
      </c>
      <c r="AI59">
        <v>6.3597607340953261E-3</v>
      </c>
      <c r="AJ59">
        <v>3.068423502614287E-2</v>
      </c>
      <c r="AK59">
        <v>7.6851428532022916E-3</v>
      </c>
      <c r="AL59">
        <v>3.0939387795417918E-6</v>
      </c>
      <c r="AM59">
        <v>7.7490481609148102E-7</v>
      </c>
      <c r="AN59">
        <v>3.2330507224598434E-6</v>
      </c>
      <c r="AO59">
        <v>8.0974665435145016E-7</v>
      </c>
      <c r="AP59">
        <v>26341</v>
      </c>
      <c r="AQ59">
        <v>4.9078907505157622E-3</v>
      </c>
      <c r="AR59">
        <v>1.2292254147280635E-3</v>
      </c>
      <c r="AS59">
        <v>5.1285629313773673E-3</v>
      </c>
      <c r="AT59">
        <v>1.2844947487102934E-3</v>
      </c>
      <c r="AU59">
        <v>41</v>
      </c>
      <c r="AV59">
        <v>10.268819043813137</v>
      </c>
      <c r="AW59">
        <v>33</v>
      </c>
      <c r="AX59">
        <v>8.2651470352642313</v>
      </c>
      <c r="AY59">
        <v>16.82982231126924</v>
      </c>
      <c r="AZ59">
        <v>4.21518048424275</v>
      </c>
      <c r="BA59">
        <v>9.6466994441259235</v>
      </c>
      <c r="BB59">
        <v>9.6466994441259235</v>
      </c>
      <c r="BC59" t="s">
        <v>135</v>
      </c>
      <c r="BD59">
        <v>1</v>
      </c>
      <c r="BE59" t="s">
        <v>248</v>
      </c>
      <c r="BN59" t="s">
        <v>111</v>
      </c>
    </row>
    <row r="60" spans="1:68" x14ac:dyDescent="0.25">
      <c r="A60" t="s">
        <v>249</v>
      </c>
      <c r="B60" t="s">
        <v>250</v>
      </c>
      <c r="C60" t="s">
        <v>250</v>
      </c>
      <c r="D60">
        <v>3.0914697870039722</v>
      </c>
      <c r="E60">
        <v>111692</v>
      </c>
      <c r="F60">
        <v>16707.034327735808</v>
      </c>
      <c r="G60">
        <v>1.6068854793375342</v>
      </c>
      <c r="H60">
        <v>26846.290864032391</v>
      </c>
      <c r="I60">
        <v>1806.7223204398483</v>
      </c>
      <c r="J60">
        <v>29929991.700473774</v>
      </c>
      <c r="K60">
        <v>1624205.130269103</v>
      </c>
      <c r="L60">
        <v>6.3912374999999999</v>
      </c>
      <c r="M60">
        <v>0.13394131549424126</v>
      </c>
      <c r="N60">
        <v>6.1965423387529333</v>
      </c>
      <c r="O60">
        <v>856.90943457127173</v>
      </c>
      <c r="P60">
        <v>205.34982940378032</v>
      </c>
      <c r="Q60">
        <v>621.65900242752014</v>
      </c>
      <c r="R60">
        <v>148.97440143098092</v>
      </c>
      <c r="S60">
        <v>1127.1212783145015</v>
      </c>
      <c r="T60">
        <v>270.10341219437578</v>
      </c>
      <c r="U60">
        <v>6166.7850263689934</v>
      </c>
      <c r="V60">
        <v>1477.8087415599971</v>
      </c>
      <c r="W60">
        <v>4473.7953312365607</v>
      </c>
      <c r="X60">
        <v>1072.1005872884298</v>
      </c>
      <c r="Y60">
        <v>8111.3760002996378</v>
      </c>
      <c r="Z60">
        <v>1943.8106416984606</v>
      </c>
      <c r="AA60">
        <v>6736.3833969382813</v>
      </c>
      <c r="AB60">
        <v>1614.3073299826992</v>
      </c>
      <c r="AC60">
        <v>111690</v>
      </c>
      <c r="AD60">
        <v>8.2973515373214111E-16</v>
      </c>
      <c r="AE60">
        <v>1.9883778307851403E-16</v>
      </c>
      <c r="AF60">
        <v>1.5043812499861411E-15</v>
      </c>
      <c r="AG60">
        <v>3.6051001492060915E-16</v>
      </c>
      <c r="AH60">
        <v>2.4307993370082754</v>
      </c>
      <c r="AI60">
        <v>0.58251690205653206</v>
      </c>
      <c r="AJ60">
        <v>3.7926942410197908</v>
      </c>
      <c r="AK60">
        <v>0.90888148029759697</v>
      </c>
      <c r="AL60">
        <v>5.6817680713990778E-5</v>
      </c>
      <c r="AM60">
        <v>1.3615792487538596E-5</v>
      </c>
      <c r="AN60">
        <v>7.6660537415519165E-5</v>
      </c>
      <c r="AO60">
        <v>1.8370935883271164E-5</v>
      </c>
      <c r="AP60">
        <v>176740</v>
      </c>
      <c r="AQ60">
        <v>0.60474079299636685</v>
      </c>
      <c r="AR60">
        <v>0.14492012068631516</v>
      </c>
      <c r="AS60">
        <v>0.81593886983093789</v>
      </c>
      <c r="AT60">
        <v>0.19553164075912688</v>
      </c>
      <c r="AU60">
        <v>720</v>
      </c>
      <c r="AV60">
        <v>172.54084411463504</v>
      </c>
      <c r="AW60">
        <v>1705</v>
      </c>
      <c r="AX60">
        <v>408.58630446590655</v>
      </c>
      <c r="AY60">
        <v>16.093717899271702</v>
      </c>
      <c r="AZ60">
        <v>3.85669954344882</v>
      </c>
      <c r="BA60">
        <v>21.019861487582585</v>
      </c>
      <c r="BB60">
        <v>21.019861487582585</v>
      </c>
      <c r="BC60" t="s">
        <v>135</v>
      </c>
      <c r="BD60">
        <v>1</v>
      </c>
      <c r="BE60" t="s">
        <v>251</v>
      </c>
      <c r="BJ60">
        <v>9.4</v>
      </c>
      <c r="BK60">
        <v>116.52892561983472</v>
      </c>
      <c r="BN60" t="s">
        <v>111</v>
      </c>
    </row>
    <row r="61" spans="1:68" x14ac:dyDescent="0.25">
      <c r="A61" t="s">
        <v>252</v>
      </c>
      <c r="B61" t="s">
        <v>253</v>
      </c>
      <c r="C61" t="s">
        <v>253</v>
      </c>
      <c r="F61" t="s">
        <v>74</v>
      </c>
      <c r="J61">
        <v>81566.901739499241</v>
      </c>
      <c r="K61">
        <v>6386.4770931071116</v>
      </c>
      <c r="L61">
        <v>6.0193750000000001</v>
      </c>
      <c r="M61">
        <v>0.15053634787851258</v>
      </c>
      <c r="N61">
        <v>6.1419544163020099</v>
      </c>
      <c r="O61">
        <v>2.4719265018062235</v>
      </c>
      <c r="P61">
        <v>0.42938689476386804</v>
      </c>
      <c r="Q61">
        <v>2.0124815263480276</v>
      </c>
      <c r="R61">
        <v>0.34957883769473386</v>
      </c>
      <c r="S61">
        <v>3.0373105712353872</v>
      </c>
      <c r="T61">
        <v>0.52759714079818909</v>
      </c>
      <c r="U61">
        <v>17.654386396348936</v>
      </c>
      <c r="V61">
        <v>3.0666616293610134</v>
      </c>
      <c r="W61">
        <v>14.373051324827506</v>
      </c>
      <c r="X61">
        <v>2.4966761237196278</v>
      </c>
      <c r="Y61">
        <v>21.692333647915351</v>
      </c>
      <c r="Z61">
        <v>3.7680747297519392</v>
      </c>
      <c r="AA61">
        <v>18.338467550922882</v>
      </c>
      <c r="AB61">
        <v>3.1854901958715294</v>
      </c>
      <c r="AC61">
        <v>227870</v>
      </c>
      <c r="AD61">
        <v>5.438576180421889E-18</v>
      </c>
      <c r="AE61">
        <v>9.4470985943220218E-19</v>
      </c>
      <c r="AF61">
        <v>8.2080976689709652E-18</v>
      </c>
      <c r="AG61">
        <v>1.4257905999319517E-18</v>
      </c>
      <c r="AH61">
        <v>1.5932900172030428E-2</v>
      </c>
      <c r="AI61">
        <v>2.767630236761443E-3</v>
      </c>
      <c r="AJ61">
        <v>2.0693427785756394E-2</v>
      </c>
      <c r="AK61">
        <v>3.5945594225611907E-3</v>
      </c>
      <c r="AL61">
        <v>1.8253929395427449E-7</v>
      </c>
      <c r="AM61">
        <v>3.1708054647313741E-8</v>
      </c>
      <c r="AN61">
        <v>2.0501403894783206E-7</v>
      </c>
      <c r="AO61">
        <v>3.5612038425286918E-8</v>
      </c>
      <c r="AP61">
        <v>262027</v>
      </c>
      <c r="AQ61">
        <v>2.8804034565893511E-3</v>
      </c>
      <c r="AR61">
        <v>5.0034153320832348E-4</v>
      </c>
      <c r="AS61">
        <v>3.235046732363299E-3</v>
      </c>
      <c r="AT61">
        <v>5.6194497280177087E-4</v>
      </c>
      <c r="AU61">
        <v>1</v>
      </c>
      <c r="AV61">
        <v>0.17370536480357215</v>
      </c>
      <c r="AW61">
        <v>2</v>
      </c>
      <c r="AX61">
        <v>0.34741072960714431</v>
      </c>
      <c r="AY61">
        <v>6.957464893154838</v>
      </c>
      <c r="AZ61">
        <v>1.2085489773735074</v>
      </c>
      <c r="BA61">
        <v>9.2198471241576243</v>
      </c>
      <c r="BB61">
        <v>9.2198471241576243</v>
      </c>
      <c r="BC61" t="s">
        <v>135</v>
      </c>
      <c r="BD61">
        <v>1</v>
      </c>
      <c r="BE61" t="s">
        <v>248</v>
      </c>
      <c r="BN61" t="s">
        <v>254</v>
      </c>
    </row>
    <row r="62" spans="1:68" x14ac:dyDescent="0.25">
      <c r="A62" t="s">
        <v>255</v>
      </c>
      <c r="B62" t="s">
        <v>256</v>
      </c>
      <c r="C62" t="s">
        <v>256</v>
      </c>
      <c r="F62" t="s">
        <v>74</v>
      </c>
      <c r="J62">
        <v>2645.3257860072003</v>
      </c>
      <c r="K62">
        <v>454.14767194686516</v>
      </c>
      <c r="L62">
        <v>5.1450825</v>
      </c>
      <c r="M62">
        <v>2.0793098549870954E-2</v>
      </c>
      <c r="N62">
        <v>7.0569519551049575</v>
      </c>
      <c r="O62">
        <v>9.4649763231977602E-3</v>
      </c>
      <c r="P62">
        <v>9.0157874433131717E-3</v>
      </c>
      <c r="Q62">
        <v>7.3274241661769124E-3</v>
      </c>
      <c r="R62">
        <v>6.9796792441344383E-3</v>
      </c>
      <c r="S62">
        <v>1.1974454162262014E-2</v>
      </c>
      <c r="T62">
        <v>1.140617047419901E-2</v>
      </c>
      <c r="U62">
        <v>7.6258859492210326E-2</v>
      </c>
      <c r="V62">
        <v>7.2639766268212794E-2</v>
      </c>
      <c r="W62">
        <v>5.9036704461562388E-2</v>
      </c>
      <c r="X62">
        <v>5.623494033203446E-2</v>
      </c>
      <c r="Y62">
        <v>9.6477601873951629E-2</v>
      </c>
      <c r="Z62">
        <v>9.1898967502358167E-2</v>
      </c>
      <c r="AA62">
        <v>8.1370697229950897E-2</v>
      </c>
      <c r="AB62">
        <v>7.7509006392482357E-2</v>
      </c>
      <c r="AC62">
        <v>221410</v>
      </c>
      <c r="AD62">
        <v>2.1705431592997978E-20</v>
      </c>
      <c r="AE62">
        <v>2.0675335143546291E-20</v>
      </c>
      <c r="AF62">
        <v>3.5470949925651243E-20</v>
      </c>
      <c r="AG62">
        <v>3.3787569458391656E-20</v>
      </c>
      <c r="AH62">
        <v>6.3588421544413283E-5</v>
      </c>
      <c r="AI62">
        <v>6.0570642009438828E-5</v>
      </c>
      <c r="AJ62">
        <v>8.9425780537851155E-5</v>
      </c>
      <c r="AK62">
        <v>8.5181811528213834E-5</v>
      </c>
      <c r="AL62">
        <v>7.4977248089177719E-10</v>
      </c>
      <c r="AM62">
        <v>7.1418977583686578E-10</v>
      </c>
      <c r="AN62">
        <v>9.1180889752175441E-10</v>
      </c>
      <c r="AO62">
        <v>8.6853626763225641E-10</v>
      </c>
      <c r="AP62">
        <v>262027</v>
      </c>
      <c r="AQ62">
        <v>1.1831136183518019E-5</v>
      </c>
      <c r="AR62">
        <v>1.1269654080598084E-5</v>
      </c>
      <c r="AS62">
        <v>1.4388011716690908E-5</v>
      </c>
      <c r="AT62">
        <v>1.3705185405657602E-5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 t="s">
        <v>135</v>
      </c>
      <c r="BD62">
        <v>1</v>
      </c>
      <c r="BE62" t="s">
        <v>248</v>
      </c>
      <c r="BN62" t="s">
        <v>111</v>
      </c>
    </row>
    <row r="63" spans="1:68" x14ac:dyDescent="0.25">
      <c r="A63" t="s">
        <v>257</v>
      </c>
      <c r="B63" t="s">
        <v>258</v>
      </c>
      <c r="C63" t="s">
        <v>258</v>
      </c>
      <c r="D63">
        <v>1.1156515459543421E-2</v>
      </c>
      <c r="E63">
        <v>114412</v>
      </c>
      <c r="F63">
        <v>58.859073318664166</v>
      </c>
      <c r="G63">
        <v>1.8042133378614706</v>
      </c>
      <c r="H63">
        <v>106.1943251357001</v>
      </c>
      <c r="I63">
        <v>11.193389257221675</v>
      </c>
      <c r="J63">
        <v>428846.45446741272</v>
      </c>
      <c r="K63">
        <v>342726.14851949387</v>
      </c>
      <c r="L63">
        <v>6.7617700000000003</v>
      </c>
      <c r="M63">
        <v>7.2456613252159782E-2</v>
      </c>
      <c r="N63">
        <v>5.8239932062832418</v>
      </c>
      <c r="O63">
        <v>7.0269855469070706</v>
      </c>
      <c r="P63">
        <v>6.2313265208103941</v>
      </c>
      <c r="Q63">
        <v>5.4672622522335672</v>
      </c>
      <c r="R63">
        <v>4.8482092415237368</v>
      </c>
      <c r="S63">
        <v>9.6576562795853818</v>
      </c>
      <c r="T63">
        <v>8.5641288575496901</v>
      </c>
      <c r="U63">
        <v>47.95210163274438</v>
      </c>
      <c r="V63">
        <v>42.522529844142717</v>
      </c>
      <c r="W63">
        <v>37.308560466210679</v>
      </c>
      <c r="X63">
        <v>33.084146926797608</v>
      </c>
      <c r="Y63">
        <v>65.903780840509327</v>
      </c>
      <c r="Z63">
        <v>58.441557141653341</v>
      </c>
      <c r="AA63">
        <v>42.592938592902193</v>
      </c>
      <c r="AB63">
        <v>37.770179841912501</v>
      </c>
      <c r="AC63">
        <v>114410</v>
      </c>
      <c r="AD63">
        <v>7.0879650174561064E-18</v>
      </c>
      <c r="AE63">
        <v>6.2854013427266607E-18</v>
      </c>
      <c r="AF63">
        <v>1.2520549902714286E-17</v>
      </c>
      <c r="AG63">
        <v>1.1102859703227069E-17</v>
      </c>
      <c r="AH63">
        <v>2.0764964082421209E-2</v>
      </c>
      <c r="AI63">
        <v>1.8413766547082058E-2</v>
      </c>
      <c r="AJ63">
        <v>3.1565547304490023E-2</v>
      </c>
      <c r="AK63">
        <v>2.799140979433766E-2</v>
      </c>
      <c r="AL63">
        <v>4.7382272087128907E-7</v>
      </c>
      <c r="AM63">
        <v>4.2017221567039749E-7</v>
      </c>
      <c r="AN63">
        <v>6.2285600578266974E-7</v>
      </c>
      <c r="AO63">
        <v>5.5233060059272531E-7</v>
      </c>
      <c r="AP63">
        <v>134198</v>
      </c>
      <c r="AQ63">
        <v>3.8292422160187693E-3</v>
      </c>
      <c r="AR63">
        <v>3.3956606877876753E-3</v>
      </c>
      <c r="AS63">
        <v>5.0336685152160901E-3</v>
      </c>
      <c r="AT63">
        <v>4.4637109193486598E-3</v>
      </c>
      <c r="AU63">
        <v>4</v>
      </c>
      <c r="AV63">
        <v>3.5470837269919322</v>
      </c>
      <c r="AW63">
        <v>7</v>
      </c>
      <c r="AX63">
        <v>6.2073965222358822</v>
      </c>
      <c r="AY63">
        <v>10.721399995110206</v>
      </c>
      <c r="AZ63">
        <v>9.5074258633066986</v>
      </c>
      <c r="BA63">
        <v>10.621545396523418</v>
      </c>
      <c r="BB63">
        <v>10.621545396523418</v>
      </c>
      <c r="BC63" t="s">
        <v>87</v>
      </c>
      <c r="BD63">
        <v>0</v>
      </c>
      <c r="BE63" t="s">
        <v>259</v>
      </c>
      <c r="BJ63">
        <v>1.7</v>
      </c>
      <c r="BK63">
        <v>21.074380165289256</v>
      </c>
      <c r="BN63">
        <v>24.986000000000001</v>
      </c>
      <c r="BO63">
        <v>164.03031862269535</v>
      </c>
      <c r="BP63">
        <v>164.03031862269535</v>
      </c>
    </row>
    <row r="64" spans="1:68" x14ac:dyDescent="0.25">
      <c r="A64" t="s">
        <v>260</v>
      </c>
      <c r="B64" t="s">
        <v>261</v>
      </c>
      <c r="C64" t="s">
        <v>261</v>
      </c>
      <c r="D64">
        <v>8.2536427327159281E-2</v>
      </c>
      <c r="E64">
        <v>61335</v>
      </c>
      <c r="F64">
        <v>812.25748592070784</v>
      </c>
      <c r="G64">
        <v>1.1352788139418035</v>
      </c>
      <c r="H64">
        <v>922.13871523141233</v>
      </c>
      <c r="I64">
        <v>69.490294567896768</v>
      </c>
      <c r="J64">
        <v>5345200.6716072811</v>
      </c>
      <c r="K64">
        <v>1726386.5941060383</v>
      </c>
      <c r="L64">
        <v>5.2586999999999993</v>
      </c>
      <c r="M64">
        <v>6.4565874336998078E-2</v>
      </c>
      <c r="N64">
        <v>6.0569419379972667</v>
      </c>
      <c r="O64">
        <v>60.697982802333975</v>
      </c>
      <c r="P64">
        <v>35.202276085466174</v>
      </c>
      <c r="Q64">
        <v>52.602870887255293</v>
      </c>
      <c r="R64">
        <v>30.50745178619162</v>
      </c>
      <c r="S64">
        <v>68.930173432971102</v>
      </c>
      <c r="T64">
        <v>39.976600272014473</v>
      </c>
      <c r="U64">
        <v>428.3421403896275</v>
      </c>
      <c r="V64">
        <v>248.42041842048448</v>
      </c>
      <c r="W64">
        <v>371.2154056233274</v>
      </c>
      <c r="X64">
        <v>215.28931593140524</v>
      </c>
      <c r="Y64">
        <v>486.43623169255875</v>
      </c>
      <c r="Z64">
        <v>282.11254699813185</v>
      </c>
      <c r="AA64">
        <v>459.30638899468124</v>
      </c>
      <c r="AB64">
        <v>266.37837975379256</v>
      </c>
      <c r="AC64">
        <v>61335</v>
      </c>
      <c r="AD64">
        <v>3.7807977730821254E-17</v>
      </c>
      <c r="AE64">
        <v>2.1927036268202796E-17</v>
      </c>
      <c r="AF64">
        <v>4.9543122232266419E-17</v>
      </c>
      <c r="AG64">
        <v>2.8732926308865365E-17</v>
      </c>
      <c r="AH64">
        <v>0.11076258103362543</v>
      </c>
      <c r="AI64">
        <v>6.4237636532042591E-2</v>
      </c>
      <c r="AJ64">
        <v>0.12490312171478304</v>
      </c>
      <c r="AK64">
        <v>7.2438555147030487E-2</v>
      </c>
      <c r="AL64">
        <v>4.7144754802609746E-6</v>
      </c>
      <c r="AM64">
        <v>2.7341974113829364E-6</v>
      </c>
      <c r="AN64">
        <v>4.5973041982709245E-6</v>
      </c>
      <c r="AO64">
        <v>2.6662429979498898E-6</v>
      </c>
      <c r="AP64">
        <v>67175</v>
      </c>
      <c r="AQ64">
        <v>1.9071812522177451E-2</v>
      </c>
      <c r="AR64">
        <v>1.1060848793646003E-2</v>
      </c>
      <c r="AS64">
        <v>1.8597810964113622E-2</v>
      </c>
      <c r="AT64">
        <v>1.0785947834148837E-2</v>
      </c>
      <c r="AU64">
        <v>65</v>
      </c>
      <c r="AV64">
        <v>37.697265047617307</v>
      </c>
      <c r="AW64">
        <v>68</v>
      </c>
      <c r="AX64">
        <v>39.437138819045799</v>
      </c>
      <c r="AY64">
        <v>17.510049156191421</v>
      </c>
      <c r="AZ64">
        <v>10.155091754427012</v>
      </c>
      <c r="BA64">
        <v>13.979221852655478</v>
      </c>
      <c r="BB64">
        <v>13.979221852655478</v>
      </c>
      <c r="BC64" t="s">
        <v>87</v>
      </c>
      <c r="BD64">
        <v>0</v>
      </c>
      <c r="BE64" t="s">
        <v>88</v>
      </c>
      <c r="BJ64">
        <v>9</v>
      </c>
      <c r="BK64">
        <v>111.5702479338843</v>
      </c>
      <c r="BN64" t="s">
        <v>111</v>
      </c>
    </row>
    <row r="65" spans="1:68" x14ac:dyDescent="0.25">
      <c r="A65" t="s">
        <v>262</v>
      </c>
      <c r="B65" t="s">
        <v>263</v>
      </c>
      <c r="C65" t="s">
        <v>263</v>
      </c>
      <c r="F65" t="s">
        <v>74</v>
      </c>
      <c r="J65">
        <v>104564.92050640265</v>
      </c>
      <c r="K65">
        <v>28042.538022326258</v>
      </c>
      <c r="L65">
        <v>6.0792099999999989</v>
      </c>
      <c r="M65">
        <v>0.2627509250308947</v>
      </c>
      <c r="N65">
        <v>4.0293052887772465</v>
      </c>
      <c r="O65">
        <v>5.5860680609286799</v>
      </c>
      <c r="P65">
        <v>1.6323556816006426</v>
      </c>
      <c r="Q65">
        <v>4.7599424227939338</v>
      </c>
      <c r="R65">
        <v>1.3909460058830472</v>
      </c>
      <c r="S65">
        <v>6.6205374680170861</v>
      </c>
      <c r="T65">
        <v>1.9346473822538703</v>
      </c>
      <c r="U65">
        <v>28.094041642298265</v>
      </c>
      <c r="V65">
        <v>8.2096150626396973</v>
      </c>
      <c r="W65">
        <v>23.939203601232709</v>
      </c>
      <c r="X65">
        <v>6.9954921037911957</v>
      </c>
      <c r="Y65">
        <v>33.296704102446249</v>
      </c>
      <c r="Z65">
        <v>9.7299323114884437</v>
      </c>
      <c r="AA65">
        <v>28.820030676983212</v>
      </c>
      <c r="AB65">
        <v>8.42176291200742</v>
      </c>
      <c r="AC65">
        <v>164330</v>
      </c>
      <c r="AD65">
        <v>6.532443184433913E-18</v>
      </c>
      <c r="AE65">
        <v>1.908904551562397E-18</v>
      </c>
      <c r="AF65">
        <v>9.0858840336249716E-18</v>
      </c>
      <c r="AG65">
        <v>2.6550686928412713E-18</v>
      </c>
      <c r="AH65">
        <v>1.9137502479366242E-2</v>
      </c>
      <c r="AI65">
        <v>5.5923434091933299E-3</v>
      </c>
      <c r="AJ65">
        <v>2.2906414214628478E-2</v>
      </c>
      <c r="AK65">
        <v>6.6936913371818492E-3</v>
      </c>
      <c r="AL65">
        <v>3.0403045424657506E-7</v>
      </c>
      <c r="AM65">
        <v>8.8843500286051613E-8</v>
      </c>
      <c r="AN65">
        <v>3.1468683372152381E-7</v>
      </c>
      <c r="AO65">
        <v>9.1957497715279709E-8</v>
      </c>
      <c r="AP65">
        <v>56091</v>
      </c>
      <c r="AQ65">
        <v>1.0269781026361329E-3</v>
      </c>
      <c r="AR65">
        <v>3.0010259854206645E-4</v>
      </c>
      <c r="AS65">
        <v>1.0629740636370589E-3</v>
      </c>
      <c r="AT65">
        <v>3.1062130522691988E-4</v>
      </c>
      <c r="AU65">
        <v>7</v>
      </c>
      <c r="AV65">
        <v>2.0455335750608188</v>
      </c>
      <c r="AW65">
        <v>5</v>
      </c>
      <c r="AX65">
        <v>1.4610954107577276</v>
      </c>
      <c r="AY65">
        <v>29.24073881739135</v>
      </c>
      <c r="AZ65">
        <v>8.5447018586511696</v>
      </c>
      <c r="BA65">
        <v>15.016501286782495</v>
      </c>
      <c r="BB65">
        <v>15.016501286782495</v>
      </c>
      <c r="BC65" t="s">
        <v>75</v>
      </c>
      <c r="BD65">
        <v>0</v>
      </c>
      <c r="BE65" t="s">
        <v>264</v>
      </c>
      <c r="BN65" t="s">
        <v>111</v>
      </c>
    </row>
    <row r="66" spans="1:68" x14ac:dyDescent="0.25">
      <c r="A66" t="s">
        <v>265</v>
      </c>
      <c r="B66" t="s">
        <v>266</v>
      </c>
      <c r="C66" t="s">
        <v>266</v>
      </c>
      <c r="F66">
        <v>4064.7</v>
      </c>
      <c r="G66">
        <v>0.88371126536782063</v>
      </c>
      <c r="H66">
        <v>3592.0211803405805</v>
      </c>
      <c r="I66">
        <v>152.14633383634836</v>
      </c>
      <c r="J66">
        <v>10485623.243839195</v>
      </c>
      <c r="K66">
        <v>276848.76409823488</v>
      </c>
      <c r="L66">
        <v>6.7201870454545451</v>
      </c>
      <c r="M66">
        <v>0.21302165389588415</v>
      </c>
      <c r="N66">
        <v>4.8092158533200493</v>
      </c>
      <c r="O66">
        <v>502.02827056930494</v>
      </c>
      <c r="P66">
        <v>68.994229593779295</v>
      </c>
      <c r="Q66">
        <v>403.4200546224684</v>
      </c>
      <c r="R66">
        <v>55.442407336530934</v>
      </c>
      <c r="S66">
        <v>640.5679886135897</v>
      </c>
      <c r="T66">
        <v>88.033876711192562</v>
      </c>
      <c r="U66">
        <v>2916.3905882060531</v>
      </c>
      <c r="V66">
        <v>400.80237234378592</v>
      </c>
      <c r="W66">
        <v>2343.5541768600833</v>
      </c>
      <c r="X66">
        <v>322.07691164560327</v>
      </c>
      <c r="Y66">
        <v>3721.1977145834021</v>
      </c>
      <c r="Z66">
        <v>511.40779221988242</v>
      </c>
      <c r="AA66">
        <v>2879.8695219936317</v>
      </c>
      <c r="AB66">
        <v>395.78324697777418</v>
      </c>
      <c r="AC66">
        <v>82629</v>
      </c>
      <c r="AD66">
        <v>3.2155597368997432E-16</v>
      </c>
      <c r="AE66">
        <v>4.419174770946418E-17</v>
      </c>
      <c r="AF66">
        <v>5.1058062417355913E-16</v>
      </c>
      <c r="AG66">
        <v>7.0169587801136744E-17</v>
      </c>
      <c r="AH66">
        <v>0.94203318268587177</v>
      </c>
      <c r="AI66">
        <v>0.12946452919371032</v>
      </c>
      <c r="AJ66">
        <v>1.287224360777687</v>
      </c>
      <c r="AK66">
        <v>0.17690448584795618</v>
      </c>
      <c r="AL66">
        <v>2.9763389493272022E-5</v>
      </c>
      <c r="AM66">
        <v>4.0904113345234465E-6</v>
      </c>
      <c r="AN66">
        <v>3.5169004200868923E-5</v>
      </c>
      <c r="AO66">
        <v>4.8333101792608444E-6</v>
      </c>
      <c r="AP66">
        <v>96339</v>
      </c>
      <c r="AQ66">
        <v>0.17267737349485549</v>
      </c>
      <c r="AR66">
        <v>2.3731218042849538E-2</v>
      </c>
      <c r="AS66">
        <v>0.20403896791420056</v>
      </c>
      <c r="AT66">
        <v>2.8041272222351313E-2</v>
      </c>
      <c r="AU66">
        <v>604</v>
      </c>
      <c r="AV66">
        <v>83.008302754316318</v>
      </c>
      <c r="AW66">
        <v>451</v>
      </c>
      <c r="AX66">
        <v>61.981365136087177</v>
      </c>
      <c r="AY66">
        <v>25.77282001687049</v>
      </c>
      <c r="AZ66">
        <v>3.5419835211802804</v>
      </c>
      <c r="BA66">
        <v>12.119753761874238</v>
      </c>
      <c r="BB66">
        <v>12.119753761874236</v>
      </c>
      <c r="BC66" t="s">
        <v>400</v>
      </c>
      <c r="BD66">
        <v>0</v>
      </c>
      <c r="BE66" t="s">
        <v>267</v>
      </c>
      <c r="BJ66">
        <v>3.6</v>
      </c>
      <c r="BK66">
        <v>44.628099173553721</v>
      </c>
      <c r="BN66" t="s">
        <v>111</v>
      </c>
    </row>
    <row r="67" spans="1:68" x14ac:dyDescent="0.25">
      <c r="A67" t="s">
        <v>268</v>
      </c>
      <c r="B67" t="s">
        <v>269</v>
      </c>
      <c r="C67" t="s">
        <v>269</v>
      </c>
      <c r="F67">
        <v>681.1</v>
      </c>
      <c r="G67">
        <v>0.64151696425750904</v>
      </c>
      <c r="H67">
        <v>436.93720435578945</v>
      </c>
      <c r="I67">
        <v>11.238695308210199</v>
      </c>
      <c r="J67">
        <v>891723.70365962805</v>
      </c>
      <c r="K67">
        <v>778526.28824500297</v>
      </c>
      <c r="L67">
        <v>5.1569950000000002</v>
      </c>
      <c r="M67">
        <v>8.7209488564962898E-2</v>
      </c>
      <c r="N67">
        <v>4.5567423381372123</v>
      </c>
      <c r="O67">
        <v>13.412803827785496</v>
      </c>
      <c r="P67">
        <v>12.996545212657852</v>
      </c>
      <c r="Q67">
        <v>11.72326111714513</v>
      </c>
      <c r="R67">
        <v>11.359436483604041</v>
      </c>
      <c r="S67">
        <v>14.942075306992198</v>
      </c>
      <c r="T67">
        <v>14.478356635319919</v>
      </c>
      <c r="U67">
        <v>74.53149490298452</v>
      </c>
      <c r="V67">
        <v>72.218453032690377</v>
      </c>
      <c r="W67">
        <v>65.143141390678096</v>
      </c>
      <c r="X67">
        <v>63.121461645823061</v>
      </c>
      <c r="Y67">
        <v>83.029262477998117</v>
      </c>
      <c r="Z67">
        <v>80.452497302132016</v>
      </c>
      <c r="AA67">
        <v>81.258842133597682</v>
      </c>
      <c r="AB67">
        <v>78.737020929940243</v>
      </c>
      <c r="AC67">
        <v>11925</v>
      </c>
      <c r="AD67">
        <v>1.2899597900205826E-18</v>
      </c>
      <c r="AE67">
        <v>1.2499266334443287E-18</v>
      </c>
      <c r="AF67">
        <v>1.644139470483209E-18</v>
      </c>
      <c r="AG67">
        <v>1.5931145522150175E-18</v>
      </c>
      <c r="AH67">
        <v>3.779077442055234E-3</v>
      </c>
      <c r="AI67">
        <v>3.6617959576849555E-3</v>
      </c>
      <c r="AJ67">
        <v>4.1450385673129347E-3</v>
      </c>
      <c r="AK67">
        <v>4.0163996909203595E-3</v>
      </c>
      <c r="AL67">
        <v>8.2732488506998087E-7</v>
      </c>
      <c r="AM67">
        <v>8.0164933539807256E-7</v>
      </c>
      <c r="AN67">
        <v>7.8470876982430697E-7</v>
      </c>
      <c r="AO67">
        <v>7.6035578665989772E-7</v>
      </c>
      <c r="AP67">
        <v>13827</v>
      </c>
      <c r="AQ67">
        <v>6.8889806195709838E-4</v>
      </c>
      <c r="AR67">
        <v>6.6751850873942296E-4</v>
      </c>
      <c r="AS67">
        <v>6.5341241450385878E-4</v>
      </c>
      <c r="AT67">
        <v>6.3313413784665861E-4</v>
      </c>
      <c r="AU67">
        <v>17</v>
      </c>
      <c r="AV67">
        <v>16.472414824817555</v>
      </c>
      <c r="AW67">
        <v>12</v>
      </c>
      <c r="AX67">
        <v>11.627586935165333</v>
      </c>
      <c r="AY67">
        <v>26.096377357743876</v>
      </c>
      <c r="AZ67">
        <v>25.286491368337259</v>
      </c>
      <c r="BA67">
        <v>14.452735869091784</v>
      </c>
      <c r="BB67">
        <v>14.452735869091784</v>
      </c>
      <c r="BC67" t="s">
        <v>75</v>
      </c>
      <c r="BD67">
        <v>0</v>
      </c>
      <c r="BE67" t="s">
        <v>270</v>
      </c>
      <c r="BN67" t="s">
        <v>111</v>
      </c>
    </row>
    <row r="68" spans="1:68" x14ac:dyDescent="0.25">
      <c r="A68" t="s">
        <v>271</v>
      </c>
      <c r="B68" t="s">
        <v>272</v>
      </c>
      <c r="C68" t="s">
        <v>423</v>
      </c>
      <c r="F68">
        <v>22074.6</v>
      </c>
      <c r="G68">
        <v>22.662609063523739</v>
      </c>
      <c r="H68">
        <v>500268.03003366111</v>
      </c>
      <c r="I68">
        <v>770495.14881150145</v>
      </c>
      <c r="J68">
        <v>481057719.57715136</v>
      </c>
      <c r="K68">
        <v>45433802.363713883</v>
      </c>
      <c r="L68">
        <v>8.5168925000000009</v>
      </c>
      <c r="M68">
        <v>0.35886542851834358</v>
      </c>
      <c r="N68">
        <v>3.344507098839018</v>
      </c>
      <c r="O68">
        <v>49174.368101759988</v>
      </c>
      <c r="P68">
        <v>7299.1976813705214</v>
      </c>
      <c r="Q68">
        <v>55683.220405820059</v>
      </c>
      <c r="R68">
        <v>8265.3392197399389</v>
      </c>
      <c r="S68">
        <v>42771.839335520206</v>
      </c>
      <c r="T68">
        <v>6348.838278098945</v>
      </c>
      <c r="U68">
        <v>213638.39129901925</v>
      </c>
      <c r="V68">
        <v>31711.416142543534</v>
      </c>
      <c r="W68">
        <v>241916.14633930291</v>
      </c>
      <c r="X68">
        <v>35908.824914472723</v>
      </c>
      <c r="Y68">
        <v>185822.55962356948</v>
      </c>
      <c r="Z68">
        <v>27582.572968581757</v>
      </c>
      <c r="AA68">
        <v>196842.33202740096</v>
      </c>
      <c r="AB68">
        <v>29218.292964267854</v>
      </c>
      <c r="AC68">
        <v>41849</v>
      </c>
      <c r="AD68">
        <v>1.6811212119187526E-14</v>
      </c>
      <c r="AE68">
        <v>2.4953723913131443E-15</v>
      </c>
      <c r="AF68">
        <v>1.2913162323529757E-14</v>
      </c>
      <c r="AG68">
        <v>1.9167653419769334E-15</v>
      </c>
      <c r="AH68">
        <v>49.250273523807628</v>
      </c>
      <c r="AI68">
        <v>7.3104647032357972</v>
      </c>
      <c r="AJ68">
        <v>32.555362131943774</v>
      </c>
      <c r="AK68">
        <v>4.832355411215886</v>
      </c>
      <c r="AL68">
        <v>3.0723610144379179E-3</v>
      </c>
      <c r="AM68">
        <v>4.5604592918227661E-4</v>
      </c>
      <c r="AN68">
        <v>1.7562072432770915E-3</v>
      </c>
      <c r="AO68">
        <v>2.6068263473375404E-4</v>
      </c>
      <c r="AP68">
        <v>49751</v>
      </c>
      <c r="AQ68">
        <v>9.2050250069037531</v>
      </c>
      <c r="AR68">
        <v>1.3663479528259521</v>
      </c>
      <c r="AS68">
        <v>5.2617291769107597</v>
      </c>
      <c r="AT68">
        <v>0.7810248080591411</v>
      </c>
      <c r="AU68">
        <v>95755</v>
      </c>
      <c r="AV68">
        <v>14213.394110795274</v>
      </c>
      <c r="AW68">
        <v>69304</v>
      </c>
      <c r="AX68">
        <v>10287.139736353774</v>
      </c>
      <c r="AY68">
        <v>39.581897053575524</v>
      </c>
      <c r="AZ68">
        <v>5.875339172632188</v>
      </c>
      <c r="BA68">
        <v>37.295794515150774</v>
      </c>
      <c r="BB68">
        <v>37.295794515150774</v>
      </c>
      <c r="BC68" t="s">
        <v>87</v>
      </c>
      <c r="BD68">
        <v>0</v>
      </c>
      <c r="BE68" t="s">
        <v>273</v>
      </c>
      <c r="BJ68">
        <v>286.39999999999998</v>
      </c>
      <c r="BK68">
        <v>3550.4132231404956</v>
      </c>
      <c r="BN68" t="s">
        <v>104</v>
      </c>
    </row>
    <row r="69" spans="1:68" x14ac:dyDescent="0.25">
      <c r="A69" t="s">
        <v>274</v>
      </c>
      <c r="B69" t="s">
        <v>275</v>
      </c>
      <c r="C69" t="s">
        <v>275</v>
      </c>
      <c r="D69">
        <v>5.5142831516250448E-2</v>
      </c>
      <c r="E69">
        <v>94934</v>
      </c>
      <c r="F69">
        <v>350.60952379046421</v>
      </c>
      <c r="G69">
        <v>2.4379133631933141</v>
      </c>
      <c r="H69">
        <v>854.75564331161684</v>
      </c>
      <c r="I69">
        <v>153.46649233646744</v>
      </c>
      <c r="J69">
        <v>765847.10463659326</v>
      </c>
      <c r="K69">
        <v>25826.365592737136</v>
      </c>
      <c r="L69">
        <v>6.9214359090909081</v>
      </c>
      <c r="M69">
        <v>0.33038396490834726</v>
      </c>
      <c r="N69">
        <v>3.3674955584432298</v>
      </c>
      <c r="O69">
        <v>58.5714599083651</v>
      </c>
      <c r="P69">
        <v>5.4125094100283855</v>
      </c>
      <c r="Q69">
        <v>50.541230985854689</v>
      </c>
      <c r="R69">
        <v>4.6704468137439745</v>
      </c>
      <c r="S69">
        <v>72.961166746142197</v>
      </c>
      <c r="T69">
        <v>6.7422427612009246</v>
      </c>
      <c r="U69">
        <v>255.81059100132029</v>
      </c>
      <c r="V69">
        <v>23.639110808331161</v>
      </c>
      <c r="W69">
        <v>220.73860184897373</v>
      </c>
      <c r="X69">
        <v>20.398155714972145</v>
      </c>
      <c r="Y69">
        <v>318.65757170261196</v>
      </c>
      <c r="Z69">
        <v>29.446715313491058</v>
      </c>
      <c r="AA69">
        <v>232.38479774781129</v>
      </c>
      <c r="AB69">
        <v>21.47436493004226</v>
      </c>
      <c r="AC69">
        <v>94933</v>
      </c>
      <c r="AD69">
        <v>3.4797222511563327E-17</v>
      </c>
      <c r="AE69">
        <v>3.215564279622635E-18</v>
      </c>
      <c r="AF69">
        <v>5.0233164179941484E-17</v>
      </c>
      <c r="AG69">
        <v>4.6419787767762891E-18</v>
      </c>
      <c r="AH69">
        <v>0.10194224630639634</v>
      </c>
      <c r="AI69">
        <v>9.4203451352592883E-3</v>
      </c>
      <c r="AJ69">
        <v>0.12664278585978178</v>
      </c>
      <c r="AK69">
        <v>1.1702888595412709E-2</v>
      </c>
      <c r="AL69">
        <v>2.8034039272067337E-6</v>
      </c>
      <c r="AM69">
        <v>2.5905876616112696E-7</v>
      </c>
      <c r="AN69">
        <v>3.0116296787800449E-6</v>
      </c>
      <c r="AO69">
        <v>2.7830062630195331E-7</v>
      </c>
      <c r="AP69">
        <v>108729</v>
      </c>
      <c r="AQ69">
        <v>1.8356166302437523E-2</v>
      </c>
      <c r="AR69">
        <v>1.6962685068705209E-3</v>
      </c>
      <c r="AS69">
        <v>1.9719589706120259E-2</v>
      </c>
      <c r="AT69">
        <v>1.8222606199889409E-3</v>
      </c>
      <c r="AU69">
        <v>72</v>
      </c>
      <c r="AV69">
        <v>6.653422641875915</v>
      </c>
      <c r="AW69">
        <v>88</v>
      </c>
      <c r="AX69">
        <v>8.1319610067372281</v>
      </c>
      <c r="AY69">
        <v>32.61776571786995</v>
      </c>
      <c r="AZ69">
        <v>3.0141636243705547</v>
      </c>
      <c r="BA69">
        <v>27.61585093673099</v>
      </c>
      <c r="BB69">
        <v>27.615850936730986</v>
      </c>
      <c r="BC69" t="s">
        <v>161</v>
      </c>
      <c r="BD69">
        <v>0</v>
      </c>
      <c r="BE69" t="s">
        <v>276</v>
      </c>
      <c r="BG69">
        <v>72</v>
      </c>
      <c r="BH69">
        <v>0.31</v>
      </c>
      <c r="BI69">
        <v>53.75722543352601</v>
      </c>
      <c r="BJ69">
        <v>11.1</v>
      </c>
      <c r="BK69">
        <v>137.60330578512395</v>
      </c>
      <c r="BN69">
        <v>27.989000000000001</v>
      </c>
      <c r="BO69">
        <v>1314.9741197372289</v>
      </c>
      <c r="BP69">
        <v>1314.9741197372289</v>
      </c>
    </row>
    <row r="70" spans="1:68" x14ac:dyDescent="0.25">
      <c r="A70" t="s">
        <v>277</v>
      </c>
      <c r="B70" t="s">
        <v>278</v>
      </c>
      <c r="C70" t="s">
        <v>278</v>
      </c>
      <c r="D70">
        <v>0.19998730680729054</v>
      </c>
      <c r="E70">
        <v>80465</v>
      </c>
      <c r="F70">
        <v>1500.2092619393356</v>
      </c>
      <c r="G70">
        <v>2.2013243915358998</v>
      </c>
      <c r="H70">
        <v>3302.4472407151293</v>
      </c>
      <c r="I70">
        <v>658.68932869822152</v>
      </c>
      <c r="J70">
        <v>1149048.0272109262</v>
      </c>
      <c r="K70">
        <v>116158.60270977516</v>
      </c>
      <c r="L70">
        <v>8.6359261904761908</v>
      </c>
      <c r="M70">
        <v>0.40800666464867269</v>
      </c>
      <c r="N70">
        <v>2.8783268870809469</v>
      </c>
      <c r="O70">
        <v>135.40764101925484</v>
      </c>
      <c r="P70">
        <v>19.782170253686935</v>
      </c>
      <c r="Q70">
        <v>141.89477595927988</v>
      </c>
      <c r="R70">
        <v>20.729898217014856</v>
      </c>
      <c r="S70">
        <v>139.01261370540749</v>
      </c>
      <c r="T70">
        <v>20.308833172415589</v>
      </c>
      <c r="U70">
        <v>525.15509488118096</v>
      </c>
      <c r="V70">
        <v>76.721722779686957</v>
      </c>
      <c r="W70">
        <v>550.31432473920233</v>
      </c>
      <c r="X70">
        <v>80.397321621500097</v>
      </c>
      <c r="Y70">
        <v>539.13635737707921</v>
      </c>
      <c r="Z70">
        <v>78.764293737820822</v>
      </c>
      <c r="AA70">
        <v>449.74591930591725</v>
      </c>
      <c r="AB70">
        <v>65.704935701120917</v>
      </c>
      <c r="AC70">
        <v>80464</v>
      </c>
      <c r="AD70">
        <v>7.3529484881058132E-17</v>
      </c>
      <c r="AE70">
        <v>1.0742176568722237E-17</v>
      </c>
      <c r="AF70">
        <v>7.2035956282572704E-17</v>
      </c>
      <c r="AG70">
        <v>1.0523981814042272E-17</v>
      </c>
      <c r="AH70">
        <v>0.21541261967205536</v>
      </c>
      <c r="AI70">
        <v>3.147037408723008E-2</v>
      </c>
      <c r="AJ70">
        <v>0.18160978577856102</v>
      </c>
      <c r="AK70">
        <v>2.6532001259044435E-2</v>
      </c>
      <c r="AL70">
        <v>6.9890509691074868E-6</v>
      </c>
      <c r="AM70">
        <v>1.0210546106694209E-6</v>
      </c>
      <c r="AN70">
        <v>5.0953725847803783E-6</v>
      </c>
      <c r="AO70">
        <v>7.4440059083343007E-7</v>
      </c>
      <c r="AP70">
        <v>93041</v>
      </c>
      <c r="AQ70">
        <v>3.9160072725093781E-2</v>
      </c>
      <c r="AR70">
        <v>5.7210303640428221E-3</v>
      </c>
      <c r="AS70">
        <v>2.8549678899670364E-2</v>
      </c>
      <c r="AT70">
        <v>4.1709212599092705E-3</v>
      </c>
      <c r="AU70">
        <v>240</v>
      </c>
      <c r="AV70">
        <v>35.062429454846956</v>
      </c>
      <c r="AW70">
        <v>261</v>
      </c>
      <c r="AX70">
        <v>38.130392032146062</v>
      </c>
      <c r="AY70">
        <v>43.611439719243656</v>
      </c>
      <c r="AZ70">
        <v>6.3713459524178813</v>
      </c>
      <c r="BA70">
        <v>48.410758508251206</v>
      </c>
      <c r="BB70">
        <v>48.410758508251206</v>
      </c>
      <c r="BC70" t="s">
        <v>161</v>
      </c>
      <c r="BD70">
        <v>0</v>
      </c>
      <c r="BE70" t="s">
        <v>279</v>
      </c>
      <c r="BF70">
        <v>320</v>
      </c>
      <c r="BH70">
        <v>1.73</v>
      </c>
      <c r="BI70">
        <v>300</v>
      </c>
      <c r="BJ70">
        <v>24.2</v>
      </c>
      <c r="BK70">
        <v>300</v>
      </c>
      <c r="BL70">
        <v>208</v>
      </c>
      <c r="BN70">
        <v>25.856999999999999</v>
      </c>
      <c r="BO70">
        <v>300</v>
      </c>
      <c r="BP70">
        <v>300</v>
      </c>
    </row>
    <row r="71" spans="1:68" x14ac:dyDescent="0.25">
      <c r="A71" t="s">
        <v>280</v>
      </c>
      <c r="B71" t="s">
        <v>281</v>
      </c>
      <c r="C71" t="s">
        <v>281</v>
      </c>
      <c r="F71">
        <v>1252.7</v>
      </c>
      <c r="G71">
        <v>4.995718151926555</v>
      </c>
      <c r="H71">
        <v>6258.136128918396</v>
      </c>
      <c r="I71">
        <v>2887.0295097415537</v>
      </c>
      <c r="J71">
        <v>18244831.064757925</v>
      </c>
      <c r="K71">
        <v>1801809.002480071</v>
      </c>
      <c r="L71">
        <v>6.2823700000000002</v>
      </c>
      <c r="M71">
        <v>4.3695999252314141E-2</v>
      </c>
      <c r="N71">
        <v>4.1547500541333928</v>
      </c>
      <c r="O71">
        <v>167.50734074176492</v>
      </c>
      <c r="P71">
        <v>98.188644819256396</v>
      </c>
      <c r="Q71">
        <v>205.49800734712292</v>
      </c>
      <c r="R71">
        <v>120.45783047548962</v>
      </c>
      <c r="S71">
        <v>145.36044793630509</v>
      </c>
      <c r="T71">
        <v>85.206686047205693</v>
      </c>
      <c r="U71">
        <v>863.45847375635333</v>
      </c>
      <c r="V71">
        <v>506.13792219734631</v>
      </c>
      <c r="W71">
        <v>1059.2908644968861</v>
      </c>
      <c r="X71">
        <v>620.93000816432107</v>
      </c>
      <c r="Y71">
        <v>749.29677686852278</v>
      </c>
      <c r="Z71">
        <v>439.21916951436049</v>
      </c>
      <c r="AA71">
        <v>624.62855711403893</v>
      </c>
      <c r="AB71">
        <v>366.14175394847689</v>
      </c>
      <c r="AC71">
        <v>24488</v>
      </c>
      <c r="AD71">
        <v>4.3074240740198804E-17</v>
      </c>
      <c r="AE71">
        <v>2.5249050615750115E-17</v>
      </c>
      <c r="AF71">
        <v>3.0468864439814729E-17</v>
      </c>
      <c r="AG71">
        <v>1.7860091953457382E-17</v>
      </c>
      <c r="AH71">
        <v>0.12619067103816042</v>
      </c>
      <c r="AI71">
        <v>7.3969838713941291E-2</v>
      </c>
      <c r="AJ71">
        <v>7.6815027236189354E-2</v>
      </c>
      <c r="AK71">
        <v>4.5027062053974512E-2</v>
      </c>
      <c r="AL71">
        <v>1.3453107633691361E-5</v>
      </c>
      <c r="AM71">
        <v>7.8858777251807616E-6</v>
      </c>
      <c r="AN71">
        <v>7.0815967101433089E-6</v>
      </c>
      <c r="AO71">
        <v>4.1510561927994799E-6</v>
      </c>
      <c r="AP71">
        <v>28381</v>
      </c>
      <c r="AQ71">
        <v>2.2993295621633748E-2</v>
      </c>
      <c r="AR71">
        <v>1.3478099091175217E-2</v>
      </c>
      <c r="AS71">
        <v>1.2103467173765252E-2</v>
      </c>
      <c r="AT71">
        <v>7.094751992024511E-3</v>
      </c>
      <c r="AU71">
        <v>206</v>
      </c>
      <c r="AV71">
        <v>120.7520861067769</v>
      </c>
      <c r="AW71">
        <v>76</v>
      </c>
      <c r="AX71">
        <v>44.549313320946816</v>
      </c>
      <c r="AY71">
        <v>19.446972206056021</v>
      </c>
      <c r="AZ71">
        <v>11.399332341464921</v>
      </c>
      <c r="BA71">
        <v>10.142843576295741</v>
      </c>
      <c r="BB71">
        <v>10.142843576295741</v>
      </c>
      <c r="BC71" t="s">
        <v>201</v>
      </c>
      <c r="BD71">
        <v>0</v>
      </c>
      <c r="BE71" t="s">
        <v>282</v>
      </c>
      <c r="BN71" t="s">
        <v>111</v>
      </c>
    </row>
    <row r="72" spans="1:68" x14ac:dyDescent="0.25">
      <c r="A72" t="s">
        <v>283</v>
      </c>
      <c r="B72" t="s">
        <v>284</v>
      </c>
      <c r="C72" t="s">
        <v>424</v>
      </c>
      <c r="F72">
        <v>18846.580000000002</v>
      </c>
      <c r="G72">
        <v>7.2578762842516094</v>
      </c>
      <c r="H72">
        <v>136786.14602125072</v>
      </c>
      <c r="I72">
        <v>47295.972682354171</v>
      </c>
      <c r="J72">
        <v>54783683.757630691</v>
      </c>
      <c r="K72">
        <v>2509720.8106829724</v>
      </c>
      <c r="L72">
        <v>7.3932425000000004</v>
      </c>
      <c r="M72">
        <v>8.5223020540221281E-2</v>
      </c>
      <c r="N72">
        <v>5.2973900284105948</v>
      </c>
      <c r="O72">
        <v>1154.4414655502683</v>
      </c>
      <c r="P72">
        <v>408.53957932726303</v>
      </c>
      <c r="Q72">
        <v>1113.5682663795646</v>
      </c>
      <c r="R72">
        <v>394.07516506871991</v>
      </c>
      <c r="S72">
        <v>1292.5424919469058</v>
      </c>
      <c r="T72">
        <v>457.41146838562497</v>
      </c>
      <c r="U72">
        <v>7269.9681735399718</v>
      </c>
      <c r="V72">
        <v>2572.7330730665653</v>
      </c>
      <c r="W72">
        <v>7012.5736966531422</v>
      </c>
      <c r="X72">
        <v>2481.6450149480156</v>
      </c>
      <c r="Y72">
        <v>8139.644200083424</v>
      </c>
      <c r="Z72">
        <v>2880.498419892283</v>
      </c>
      <c r="AA72">
        <v>6460.379465238354</v>
      </c>
      <c r="AB72">
        <v>2286.2317300469845</v>
      </c>
      <c r="AC72">
        <v>24979.25</v>
      </c>
      <c r="AD72">
        <v>2.9087468131495064E-16</v>
      </c>
      <c r="AE72">
        <v>1.0293620204010873E-16</v>
      </c>
      <c r="AF72">
        <v>3.3762446073776499E-16</v>
      </c>
      <c r="AG72">
        <v>1.1948025021316639E-16</v>
      </c>
      <c r="AH72">
        <v>0.85214900117529679</v>
      </c>
      <c r="AI72">
        <v>0.30156279452277185</v>
      </c>
      <c r="AJ72">
        <v>0.85118472985443694</v>
      </c>
      <c r="AK72">
        <v>0.30122155331519479</v>
      </c>
      <c r="AL72">
        <v>8.906043834813507E-5</v>
      </c>
      <c r="AM72">
        <v>3.151715795318029E-5</v>
      </c>
      <c r="AN72">
        <v>7.6927699902761064E-5</v>
      </c>
      <c r="AO72">
        <v>2.7223563164294068E-5</v>
      </c>
      <c r="AP72">
        <v>30553</v>
      </c>
      <c r="AQ72">
        <v>0.16386628233563552</v>
      </c>
      <c r="AR72">
        <v>5.798982802424988E-2</v>
      </c>
      <c r="AS72">
        <v>0.14154271442524125</v>
      </c>
      <c r="AT72">
        <v>5.0089851009088741E-2</v>
      </c>
      <c r="AU72">
        <v>543</v>
      </c>
      <c r="AV72">
        <v>192.15958382867382</v>
      </c>
      <c r="AW72">
        <v>954</v>
      </c>
      <c r="AX72">
        <v>337.60634064927228</v>
      </c>
      <c r="AY72">
        <v>7.7432341318445621</v>
      </c>
      <c r="AZ72">
        <v>2.7402148218475753</v>
      </c>
      <c r="BA72">
        <v>11.720414019942325</v>
      </c>
      <c r="BB72">
        <v>11.720414019942325</v>
      </c>
      <c r="BC72" t="s">
        <v>201</v>
      </c>
      <c r="BD72">
        <v>0</v>
      </c>
      <c r="BE72" t="s">
        <v>285</v>
      </c>
      <c r="BN72" t="s">
        <v>111</v>
      </c>
    </row>
    <row r="73" spans="1:68" x14ac:dyDescent="0.25">
      <c r="A73" t="s">
        <v>286</v>
      </c>
      <c r="B73" t="s">
        <v>287</v>
      </c>
      <c r="C73" t="s">
        <v>287</v>
      </c>
      <c r="F73" t="s">
        <v>74</v>
      </c>
      <c r="J73">
        <v>2359845.6007413073</v>
      </c>
      <c r="K73">
        <v>220211.73816582898</v>
      </c>
      <c r="L73">
        <v>4.2745550000000003</v>
      </c>
      <c r="M73">
        <v>9.4645625816484669E-2</v>
      </c>
      <c r="N73">
        <v>5.6648646805317684</v>
      </c>
      <c r="O73">
        <v>31.930363111616249</v>
      </c>
      <c r="P73">
        <v>8.2834280412503265</v>
      </c>
      <c r="Q73">
        <v>29.594065280691481</v>
      </c>
      <c r="R73">
        <v>7.6773417622516984</v>
      </c>
      <c r="S73">
        <v>35.002272928661441</v>
      </c>
      <c r="T73">
        <v>9.0803480082972126</v>
      </c>
      <c r="U73">
        <v>212.81154933916559</v>
      </c>
      <c r="V73">
        <v>55.20792698585575</v>
      </c>
      <c r="W73">
        <v>197.24044044263212</v>
      </c>
      <c r="X73">
        <v>51.168443951602875</v>
      </c>
      <c r="Y73">
        <v>233.28541258056893</v>
      </c>
      <c r="Z73">
        <v>60.519290727437081</v>
      </c>
      <c r="AA73">
        <v>214.00887383173816</v>
      </c>
      <c r="AB73">
        <v>55.51853890221831</v>
      </c>
      <c r="AC73">
        <v>23629</v>
      </c>
      <c r="AD73">
        <v>7.7390988431023834E-18</v>
      </c>
      <c r="AE73">
        <v>2.0076899265715027E-18</v>
      </c>
      <c r="AF73">
        <v>9.1533909707530473E-18</v>
      </c>
      <c r="AG73">
        <v>2.374587948612446E-18</v>
      </c>
      <c r="AH73">
        <v>2.267253141226775E-2</v>
      </c>
      <c r="AI73">
        <v>5.881745904674154E-3</v>
      </c>
      <c r="AJ73">
        <v>2.3076605894215611E-2</v>
      </c>
      <c r="AK73">
        <v>5.9865715805620346E-3</v>
      </c>
      <c r="AL73">
        <v>2.5049747561560515E-6</v>
      </c>
      <c r="AM73">
        <v>6.4984472820537632E-7</v>
      </c>
      <c r="AN73">
        <v>2.2047782150607855E-6</v>
      </c>
      <c r="AO73">
        <v>5.7196724094654095E-7</v>
      </c>
      <c r="AP73">
        <v>44543</v>
      </c>
      <c r="AQ73">
        <v>6.7194500486701053E-3</v>
      </c>
      <c r="AR73">
        <v>1.7431709360889076E-3</v>
      </c>
      <c r="AS73">
        <v>5.9141901722118851E-3</v>
      </c>
      <c r="AT73">
        <v>1.5342690761936428E-3</v>
      </c>
      <c r="AU73">
        <v>10</v>
      </c>
      <c r="AV73">
        <v>2.5942166746725221</v>
      </c>
      <c r="AW73">
        <v>14</v>
      </c>
      <c r="AX73">
        <v>3.6319033445415307</v>
      </c>
      <c r="AY73">
        <v>5.069954202879873</v>
      </c>
      <c r="AZ73">
        <v>1.3152559732937004</v>
      </c>
      <c r="BA73">
        <v>6.0012325010527059</v>
      </c>
      <c r="BB73">
        <v>6.0012325010527059</v>
      </c>
      <c r="BC73" t="s">
        <v>201</v>
      </c>
      <c r="BD73">
        <v>0</v>
      </c>
      <c r="BE73" t="s">
        <v>288</v>
      </c>
      <c r="BN73">
        <v>25.103999999999999</v>
      </c>
      <c r="BO73">
        <v>178.01051964847986</v>
      </c>
      <c r="BP73">
        <v>178.01051964847986</v>
      </c>
    </row>
    <row r="74" spans="1:68" x14ac:dyDescent="0.25">
      <c r="A74" t="s">
        <v>289</v>
      </c>
      <c r="B74" t="s">
        <v>290</v>
      </c>
      <c r="C74" t="s">
        <v>425</v>
      </c>
      <c r="F74">
        <v>633.62</v>
      </c>
      <c r="G74">
        <v>1.5615134169225282</v>
      </c>
      <c r="H74">
        <v>989.40613123045227</v>
      </c>
      <c r="I74">
        <v>86.948943653994291</v>
      </c>
      <c r="J74">
        <v>22383583.419194296</v>
      </c>
      <c r="K74">
        <v>1784814.0741805981</v>
      </c>
      <c r="L74">
        <v>6.8885149999999999</v>
      </c>
      <c r="M74">
        <v>0.18503536268332893</v>
      </c>
      <c r="N74">
        <v>4.0834447644341054</v>
      </c>
      <c r="O74">
        <v>954.19858980239314</v>
      </c>
      <c r="P74">
        <v>162.823148816702</v>
      </c>
      <c r="Q74">
        <v>703.06306920441409</v>
      </c>
      <c r="R74">
        <v>119.96972534648621</v>
      </c>
      <c r="S74">
        <v>1315.1048903749568</v>
      </c>
      <c r="T74">
        <v>224.40770879722075</v>
      </c>
      <c r="U74">
        <v>4850.6158255613818</v>
      </c>
      <c r="V74">
        <v>827.70248338093893</v>
      </c>
      <c r="W74">
        <v>3573.9822782141518</v>
      </c>
      <c r="X74">
        <v>609.85947220319292</v>
      </c>
      <c r="Y74">
        <v>6685.263069658261</v>
      </c>
      <c r="Z74">
        <v>1140.7641923838851</v>
      </c>
      <c r="AA74">
        <v>4705.152364608286</v>
      </c>
      <c r="AB74">
        <v>802.88079636182124</v>
      </c>
      <c r="AC74">
        <v>23574.333333333332</v>
      </c>
      <c r="AD74">
        <v>1.3990746970740336E-16</v>
      </c>
      <c r="AE74">
        <v>2.3873620233974938E-17</v>
      </c>
      <c r="AF74">
        <v>2.6170198047864848E-16</v>
      </c>
      <c r="AG74">
        <v>4.4656469804598065E-17</v>
      </c>
      <c r="AH74">
        <v>0.40987414246287301</v>
      </c>
      <c r="AI74">
        <v>6.9940365881457855E-2</v>
      </c>
      <c r="AJ74">
        <v>0.65977663191028713</v>
      </c>
      <c r="AK74">
        <v>0.1125833865941453</v>
      </c>
      <c r="AL74">
        <v>4.538995839689108E-5</v>
      </c>
      <c r="AM74">
        <v>7.7452807306825184E-6</v>
      </c>
      <c r="AN74">
        <v>6.3182357674603401E-5</v>
      </c>
      <c r="AO74">
        <v>1.0781351530159474E-5</v>
      </c>
      <c r="AP74">
        <v>30553</v>
      </c>
      <c r="AQ74">
        <v>8.3515013802123894E-2</v>
      </c>
      <c r="AR74">
        <v>1.4250888301509871E-2</v>
      </c>
      <c r="AS74">
        <v>0.11625204471671534</v>
      </c>
      <c r="AT74">
        <v>1.9837090705694276E-2</v>
      </c>
      <c r="AU74">
        <v>439</v>
      </c>
      <c r="AV74">
        <v>74.910362574875506</v>
      </c>
      <c r="AW74">
        <v>1418</v>
      </c>
      <c r="AX74">
        <v>241.96559027602157</v>
      </c>
      <c r="AY74">
        <v>12.28321703428702</v>
      </c>
      <c r="AZ74">
        <v>2.0959914387797896</v>
      </c>
      <c r="BA74">
        <v>21.210833219648986</v>
      </c>
      <c r="BB74">
        <v>21.210833219648986</v>
      </c>
      <c r="BC74" t="s">
        <v>201</v>
      </c>
      <c r="BD74">
        <v>0</v>
      </c>
      <c r="BE74" t="s">
        <v>291</v>
      </c>
      <c r="BN74">
        <v>28.327000000000002</v>
      </c>
      <c r="BO74">
        <v>1662.1313617331116</v>
      </c>
      <c r="BP74">
        <v>1662.1313617331116</v>
      </c>
    </row>
    <row r="75" spans="1:68" x14ac:dyDescent="0.25">
      <c r="A75" t="s">
        <v>292</v>
      </c>
      <c r="B75" t="s">
        <v>293</v>
      </c>
      <c r="C75" t="s">
        <v>293</v>
      </c>
      <c r="F75">
        <v>4457.2</v>
      </c>
      <c r="G75">
        <v>4.0607094589803978</v>
      </c>
      <c r="H75">
        <v>18099.394200567429</v>
      </c>
      <c r="I75">
        <v>4421.6078211963322</v>
      </c>
      <c r="J75">
        <v>36822225.324438587</v>
      </c>
      <c r="K75">
        <v>4312935.781466417</v>
      </c>
      <c r="L75">
        <v>5.2830053571428568</v>
      </c>
      <c r="M75">
        <v>0.1557967775498478</v>
      </c>
      <c r="N75">
        <v>6.4381528345858356</v>
      </c>
      <c r="O75">
        <v>1013.6274534146478</v>
      </c>
      <c r="P75">
        <v>200.10550231024331</v>
      </c>
      <c r="Q75">
        <v>760.77269058410002</v>
      </c>
      <c r="R75">
        <v>150.18811978741016</v>
      </c>
      <c r="S75">
        <v>1317.8684463193399</v>
      </c>
      <c r="T75">
        <v>260.16730953879727</v>
      </c>
      <c r="U75">
        <v>7539.5159158301849</v>
      </c>
      <c r="V75">
        <v>1488.4153092251588</v>
      </c>
      <c r="W75">
        <v>5658.7435449436161</v>
      </c>
      <c r="X75">
        <v>1117.1221889178419</v>
      </c>
      <c r="Y75">
        <v>9802.5069196014301</v>
      </c>
      <c r="Z75">
        <v>1935.1642109125753</v>
      </c>
      <c r="AA75">
        <v>8011.9391623676638</v>
      </c>
      <c r="AB75">
        <v>1581.6788556424899</v>
      </c>
      <c r="AC75">
        <v>23504</v>
      </c>
      <c r="AD75">
        <v>2.2085685222070237E-16</v>
      </c>
      <c r="AE75">
        <v>4.3600507467908889E-17</v>
      </c>
      <c r="AF75">
        <v>3.8258507475026372E-16</v>
      </c>
      <c r="AG75">
        <v>7.5528122587249948E-17</v>
      </c>
      <c r="AH75">
        <v>0.64702415889821285</v>
      </c>
      <c r="AI75">
        <v>0.12773242662975268</v>
      </c>
      <c r="AJ75">
        <v>0.9645348941425711</v>
      </c>
      <c r="AK75">
        <v>0.19041388316581226</v>
      </c>
      <c r="AL75">
        <v>7.1866650164815479E-5</v>
      </c>
      <c r="AM75">
        <v>1.4187571658738494E-5</v>
      </c>
      <c r="AN75">
        <v>9.2643399646155173E-5</v>
      </c>
      <c r="AO75">
        <v>1.8289218548167038E-5</v>
      </c>
      <c r="AP75">
        <v>28872</v>
      </c>
      <c r="AQ75">
        <v>0.12495544445859433</v>
      </c>
      <c r="AR75">
        <v>2.4668108480639335E-2</v>
      </c>
      <c r="AS75">
        <v>0.16108023892016649</v>
      </c>
      <c r="AT75">
        <v>3.1799693282565669E-2</v>
      </c>
      <c r="AU75">
        <v>538</v>
      </c>
      <c r="AV75">
        <v>106.20939663802831</v>
      </c>
      <c r="AW75">
        <v>708</v>
      </c>
      <c r="AX75">
        <v>139.76998665376217</v>
      </c>
      <c r="AY75">
        <v>9.5074108894850191</v>
      </c>
      <c r="AZ75">
        <v>1.8769077586654721</v>
      </c>
      <c r="BA75">
        <v>7.2226421853807512</v>
      </c>
      <c r="BB75">
        <v>7.2226421853807521</v>
      </c>
      <c r="BC75" t="s">
        <v>201</v>
      </c>
      <c r="BD75">
        <v>0</v>
      </c>
      <c r="BE75" t="s">
        <v>294</v>
      </c>
      <c r="BN75" t="s">
        <v>111</v>
      </c>
    </row>
    <row r="76" spans="1:68" x14ac:dyDescent="0.25">
      <c r="A76" t="s">
        <v>295</v>
      </c>
      <c r="B76" t="s">
        <v>296</v>
      </c>
      <c r="C76" t="s">
        <v>426</v>
      </c>
      <c r="F76" t="s">
        <v>74</v>
      </c>
      <c r="J76">
        <v>3743037.1349850497</v>
      </c>
      <c r="K76">
        <v>1160145.4287712704</v>
      </c>
      <c r="L76">
        <v>5.5437408333333336</v>
      </c>
      <c r="M76">
        <v>1.1850873093256099E-2</v>
      </c>
      <c r="N76">
        <v>5.4969118632883029</v>
      </c>
      <c r="O76">
        <v>8.2244376775414416</v>
      </c>
      <c r="P76">
        <v>16.026117246119242</v>
      </c>
      <c r="Q76">
        <v>7.9191887633069271</v>
      </c>
      <c r="R76">
        <v>15.431310028826875</v>
      </c>
      <c r="S76">
        <v>8.6658883253584555</v>
      </c>
      <c r="T76">
        <v>16.886326796932646</v>
      </c>
      <c r="U76">
        <v>53.433446716094295</v>
      </c>
      <c r="V76">
        <v>104.12027125876138</v>
      </c>
      <c r="W76">
        <v>51.450271423948209</v>
      </c>
      <c r="X76">
        <v>100.2558611923651</v>
      </c>
      <c r="Y76">
        <v>56.301512666952959</v>
      </c>
      <c r="Z76">
        <v>109.70897689435489</v>
      </c>
      <c r="AA76">
        <v>53.179299043007319</v>
      </c>
      <c r="AB76">
        <v>103.62503978319893</v>
      </c>
      <c r="AC76">
        <v>22806.5</v>
      </c>
      <c r="AD76">
        <v>1.9484775177383759E-18</v>
      </c>
      <c r="AE76">
        <v>3.7967980760524466E-18</v>
      </c>
      <c r="AF76">
        <v>2.1321992792278617E-18</v>
      </c>
      <c r="AG76">
        <v>4.1547978087678167E-18</v>
      </c>
      <c r="AH76">
        <v>5.7082767157566839E-3</v>
      </c>
      <c r="AI76">
        <v>1.1123132730377254E-2</v>
      </c>
      <c r="AJ76">
        <v>5.3754857201979605E-3</v>
      </c>
      <c r="AK76">
        <v>1.0474657087131677E-2</v>
      </c>
      <c r="AL76">
        <v>6.5342396734230007E-7</v>
      </c>
      <c r="AM76">
        <v>1.2732601939033084E-6</v>
      </c>
      <c r="AN76">
        <v>5.3210506062052045E-7</v>
      </c>
      <c r="AO76">
        <v>1.0368584969698529E-6</v>
      </c>
      <c r="AP76">
        <v>26428</v>
      </c>
      <c r="AQ76">
        <v>1.0399447596115513E-3</v>
      </c>
      <c r="AR76">
        <v>2.026433575213633E-3</v>
      </c>
      <c r="AS76">
        <v>8.4686191050781614E-4</v>
      </c>
      <c r="AT76">
        <v>1.6501928522276673E-3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t="s">
        <v>201</v>
      </c>
      <c r="BD76">
        <v>0</v>
      </c>
      <c r="BE76" t="s">
        <v>297</v>
      </c>
      <c r="BN76">
        <v>26.988</v>
      </c>
      <c r="BO76">
        <v>657.03148247614615</v>
      </c>
      <c r="BP76">
        <v>657.03148247614615</v>
      </c>
    </row>
    <row r="77" spans="1:68" x14ac:dyDescent="0.25">
      <c r="A77" t="s">
        <v>298</v>
      </c>
      <c r="B77" t="s">
        <v>299</v>
      </c>
      <c r="C77" t="s">
        <v>299</v>
      </c>
      <c r="F77" t="s">
        <v>74</v>
      </c>
      <c r="J77">
        <v>3388460.3837350826</v>
      </c>
      <c r="K77">
        <v>748084.51258831541</v>
      </c>
      <c r="L77">
        <v>5.8989999999999991</v>
      </c>
      <c r="M77">
        <v>4.7824805733905427E-2</v>
      </c>
      <c r="N77">
        <v>5.4585750015033501</v>
      </c>
      <c r="O77">
        <v>31.971486926972705</v>
      </c>
      <c r="P77">
        <v>15.091231818400194</v>
      </c>
      <c r="Q77">
        <v>32.062243913086903</v>
      </c>
      <c r="R77">
        <v>15.134071074507272</v>
      </c>
      <c r="S77">
        <v>34.662527346444911</v>
      </c>
      <c r="T77">
        <v>16.36146097276206</v>
      </c>
      <c r="U77">
        <v>206.4902462274371</v>
      </c>
      <c r="V77">
        <v>97.467852564211441</v>
      </c>
      <c r="W77">
        <v>207.07640702916603</v>
      </c>
      <c r="X77">
        <v>97.744533112787607</v>
      </c>
      <c r="Y77">
        <v>223.8705326086754</v>
      </c>
      <c r="Z77">
        <v>105.67172282675374</v>
      </c>
      <c r="AA77">
        <v>178.10739722470939</v>
      </c>
      <c r="AB77">
        <v>84.070535293820413</v>
      </c>
      <c r="AC77">
        <v>46393</v>
      </c>
      <c r="AD77">
        <v>1.5952625338447494E-17</v>
      </c>
      <c r="AE77">
        <v>7.5299834394468508E-18</v>
      </c>
      <c r="AF77">
        <v>1.7246400892603289E-17</v>
      </c>
      <c r="AG77">
        <v>8.1406734224727054E-18</v>
      </c>
      <c r="AH77">
        <v>4.6734950208892748E-2</v>
      </c>
      <c r="AI77">
        <v>2.2059905103405612E-2</v>
      </c>
      <c r="AJ77">
        <v>4.3479886062324731E-2</v>
      </c>
      <c r="AK77">
        <v>2.0523444577443074E-2</v>
      </c>
      <c r="AL77">
        <v>2.6298925871361956E-6</v>
      </c>
      <c r="AM77">
        <v>1.2413660578445464E-6</v>
      </c>
      <c r="AN77">
        <v>2.1157982740099323E-6</v>
      </c>
      <c r="AO77">
        <v>9.9870244718324938E-7</v>
      </c>
      <c r="AP77">
        <v>56363</v>
      </c>
      <c r="AQ77">
        <v>8.9265373073689376E-3</v>
      </c>
      <c r="AR77">
        <v>4.2135182560887555E-3</v>
      </c>
      <c r="AS77">
        <v>7.1815679165752825E-3</v>
      </c>
      <c r="AT77">
        <v>3.3898550447833357E-3</v>
      </c>
      <c r="AU77">
        <v>38</v>
      </c>
      <c r="AV77">
        <v>17.936820092511955</v>
      </c>
      <c r="AW77">
        <v>27</v>
      </c>
      <c r="AX77">
        <v>12.744582697311126</v>
      </c>
      <c r="AY77">
        <v>18.35071437889485</v>
      </c>
      <c r="AZ77">
        <v>8.661933220613399</v>
      </c>
      <c r="BA77">
        <v>12.060542173808942</v>
      </c>
      <c r="BB77">
        <v>12.060542173808942</v>
      </c>
      <c r="BC77" t="s">
        <v>161</v>
      </c>
      <c r="BD77">
        <v>0</v>
      </c>
      <c r="BN77" t="s">
        <v>111</v>
      </c>
    </row>
    <row r="78" spans="1:68" x14ac:dyDescent="0.25">
      <c r="A78" t="s">
        <v>300</v>
      </c>
      <c r="B78" t="s">
        <v>301</v>
      </c>
      <c r="C78" t="s">
        <v>301</v>
      </c>
      <c r="D78">
        <v>8.1331125041727327E-3</v>
      </c>
      <c r="E78">
        <v>29864</v>
      </c>
      <c r="F78">
        <v>164.38615184314568</v>
      </c>
      <c r="G78">
        <v>4.2511548091034737</v>
      </c>
      <c r="H78">
        <v>698.83097995800267</v>
      </c>
      <c r="I78">
        <v>202.12114421657341</v>
      </c>
      <c r="J78">
        <v>18429434.92810915</v>
      </c>
      <c r="K78">
        <v>1939750.2541421785</v>
      </c>
      <c r="L78">
        <v>4.1439824999999999</v>
      </c>
      <c r="M78">
        <v>1.4227441482839193E-2</v>
      </c>
      <c r="N78">
        <v>5.654615356902795</v>
      </c>
      <c r="O78">
        <v>36.340052617030146</v>
      </c>
      <c r="P78">
        <v>43.682470418222181</v>
      </c>
      <c r="Q78">
        <v>31.064600869582392</v>
      </c>
      <c r="R78">
        <v>37.341126685751881</v>
      </c>
      <c r="S78">
        <v>44.011741049865371</v>
      </c>
      <c r="T78">
        <v>52.904204535032306</v>
      </c>
      <c r="U78">
        <v>241.82907221594442</v>
      </c>
      <c r="V78">
        <v>290.6900384725534</v>
      </c>
      <c r="W78">
        <v>206.72297000277891</v>
      </c>
      <c r="X78">
        <v>248.49083508705726</v>
      </c>
      <c r="Y78">
        <v>292.88120787446326</v>
      </c>
      <c r="Z78">
        <v>352.05713194355246</v>
      </c>
      <c r="AA78">
        <v>236.89031705434016</v>
      </c>
      <c r="AB78">
        <v>284.75342003880576</v>
      </c>
      <c r="AC78">
        <v>29864</v>
      </c>
      <c r="AD78">
        <v>1.0251461861616337E-17</v>
      </c>
      <c r="AE78">
        <v>1.2322744389856235E-17</v>
      </c>
      <c r="AF78">
        <v>1.4524077960319677E-17</v>
      </c>
      <c r="AG78">
        <v>1.7458632009693181E-17</v>
      </c>
      <c r="AH78">
        <v>3.0032772005013971E-2</v>
      </c>
      <c r="AI78">
        <v>3.6100819349706499E-2</v>
      </c>
      <c r="AJ78">
        <v>3.6616640121468126E-2</v>
      </c>
      <c r="AK78">
        <v>4.4014941744226807E-2</v>
      </c>
      <c r="AL78">
        <v>2.6254038989797311E-6</v>
      </c>
      <c r="AM78">
        <v>3.1558602669530131E-6</v>
      </c>
      <c r="AN78">
        <v>2.7680175094501022E-6</v>
      </c>
      <c r="AO78">
        <v>3.3272886048880103E-6</v>
      </c>
      <c r="AP78">
        <v>31897</v>
      </c>
      <c r="AQ78">
        <v>5.0430918349358622E-3</v>
      </c>
      <c r="AR78">
        <v>6.0620360740128998E-3</v>
      </c>
      <c r="AS78">
        <v>5.3170357925849485E-3</v>
      </c>
      <c r="AT78">
        <v>6.3913297311346011E-3</v>
      </c>
      <c r="AU78">
        <v>28</v>
      </c>
      <c r="AV78">
        <v>33.657330785950265</v>
      </c>
      <c r="AW78">
        <v>20</v>
      </c>
      <c r="AX78">
        <v>24.040950561393043</v>
      </c>
      <c r="AY78">
        <v>13.544697040499953</v>
      </c>
      <c r="AZ78">
        <v>16.281369595985304</v>
      </c>
      <c r="BA78">
        <v>6.8287071557600703</v>
      </c>
      <c r="BB78">
        <v>6.8287071557600703</v>
      </c>
      <c r="BC78" t="s">
        <v>123</v>
      </c>
      <c r="BD78">
        <v>0</v>
      </c>
      <c r="BE78" t="s">
        <v>302</v>
      </c>
    </row>
    <row r="79" spans="1:68" x14ac:dyDescent="0.25">
      <c r="A79" t="s">
        <v>303</v>
      </c>
      <c r="B79" t="s">
        <v>304</v>
      </c>
      <c r="C79" t="s">
        <v>304</v>
      </c>
      <c r="D79">
        <v>5.6800221734837862E-3</v>
      </c>
      <c r="E79">
        <v>26674</v>
      </c>
      <c r="F79">
        <v>128.53408503173682</v>
      </c>
      <c r="G79">
        <v>8.6561189184521989</v>
      </c>
      <c r="H79">
        <v>1112.6063251091607</v>
      </c>
      <c r="I79">
        <v>1307.6264343682169</v>
      </c>
      <c r="J79">
        <v>22971897.307025664</v>
      </c>
      <c r="K79">
        <v>2234795.9571442469</v>
      </c>
      <c r="L79">
        <v>4.3226375000000008</v>
      </c>
      <c r="M79">
        <v>6.5321680026576748E-2</v>
      </c>
      <c r="N79">
        <v>6.7216078603593203</v>
      </c>
      <c r="O79">
        <v>216.93610611522951</v>
      </c>
      <c r="P79">
        <v>80.130885908745753</v>
      </c>
      <c r="Q79">
        <v>164.8398689562832</v>
      </c>
      <c r="R79">
        <v>60.88781148091806</v>
      </c>
      <c r="S79">
        <v>287.71514440375876</v>
      </c>
      <c r="T79">
        <v>106.27492962462365</v>
      </c>
      <c r="U79">
        <v>1675.0955421750998</v>
      </c>
      <c r="V79">
        <v>618.73927849052711</v>
      </c>
      <c r="W79">
        <v>1272.8288278334367</v>
      </c>
      <c r="X79">
        <v>470.15180373113338</v>
      </c>
      <c r="Y79">
        <v>2221.6235205724806</v>
      </c>
      <c r="Z79">
        <v>820.61333194862755</v>
      </c>
      <c r="AA79">
        <v>1678.5457417739585</v>
      </c>
      <c r="AB79">
        <v>620.01369774405464</v>
      </c>
      <c r="AC79">
        <v>26674</v>
      </c>
      <c r="AD79">
        <v>5.6377684809116789E-17</v>
      </c>
      <c r="AE79">
        <v>2.0824536358364271E-17</v>
      </c>
      <c r="AF79">
        <v>9.8402855017474512E-17</v>
      </c>
      <c r="AG79">
        <v>3.6347605245167364E-17</v>
      </c>
      <c r="AH79">
        <v>0.16516455671384436</v>
      </c>
      <c r="AI79">
        <v>6.100774318856695E-2</v>
      </c>
      <c r="AJ79">
        <v>0.24808335089799824</v>
      </c>
      <c r="AK79">
        <v>9.1635915489824804E-2</v>
      </c>
      <c r="AL79">
        <v>1.6165062679211626E-5</v>
      </c>
      <c r="AM79">
        <v>5.9709783514211228E-6</v>
      </c>
      <c r="AN79">
        <v>2.0996542758682704E-5</v>
      </c>
      <c r="AO79">
        <v>7.7556087937728108E-6</v>
      </c>
      <c r="AP79">
        <v>29660</v>
      </c>
      <c r="AQ79">
        <v>2.8873501364083926E-2</v>
      </c>
      <c r="AR79">
        <v>1.0665164434925749E-2</v>
      </c>
      <c r="AS79">
        <v>3.7503331599419334E-2</v>
      </c>
      <c r="AT79">
        <v>1.3852812422080986E-2</v>
      </c>
      <c r="AU79">
        <v>140</v>
      </c>
      <c r="AV79">
        <v>51.712572093764749</v>
      </c>
      <c r="AW79">
        <v>235</v>
      </c>
      <c r="AX79">
        <v>86.803246014533684</v>
      </c>
      <c r="AY79">
        <v>10.999122343756383</v>
      </c>
      <c r="AZ79">
        <v>4.0628064797831476</v>
      </c>
      <c r="BA79">
        <v>10.57784983926727</v>
      </c>
      <c r="BB79">
        <v>10.57784983926727</v>
      </c>
      <c r="BC79" t="s">
        <v>123</v>
      </c>
      <c r="BD79">
        <v>0</v>
      </c>
      <c r="BE79" t="s">
        <v>302</v>
      </c>
    </row>
    <row r="80" spans="1:68" x14ac:dyDescent="0.25">
      <c r="A80" t="s">
        <v>305</v>
      </c>
      <c r="B80" t="s">
        <v>306</v>
      </c>
      <c r="C80" t="s">
        <v>306</v>
      </c>
      <c r="D80">
        <v>2.6037122452615934E-3</v>
      </c>
      <c r="E80">
        <v>28681</v>
      </c>
      <c r="F80">
        <v>54.7967905011105</v>
      </c>
      <c r="G80">
        <v>6.2833445793317741</v>
      </c>
      <c r="H80">
        <v>344.3071165599315</v>
      </c>
      <c r="I80">
        <v>140.22112469588745</v>
      </c>
      <c r="J80">
        <v>23885770.531181484</v>
      </c>
      <c r="K80">
        <v>2685969.5213566506</v>
      </c>
      <c r="L80">
        <v>4.4358275000000003</v>
      </c>
      <c r="M80">
        <v>-3.9954577907331482E-3</v>
      </c>
      <c r="N80">
        <v>7.0334370075723998</v>
      </c>
      <c r="O80">
        <v>-14.158239789581708</v>
      </c>
      <c r="P80">
        <v>-1.7469112759999501</v>
      </c>
      <c r="Q80">
        <v>-12.622827058986269</v>
      </c>
      <c r="R80">
        <v>-1.5574647168051585</v>
      </c>
      <c r="S80">
        <v>-16.987629104537199</v>
      </c>
      <c r="T80">
        <v>-2.0960148490392045</v>
      </c>
      <c r="U80">
        <v>-113.73932748770977</v>
      </c>
      <c r="V80">
        <v>-14.033701693563524</v>
      </c>
      <c r="W80">
        <v>-101.40468603584658</v>
      </c>
      <c r="X80">
        <v>-12.511794693970829</v>
      </c>
      <c r="Y80">
        <v>-136.46904831930311</v>
      </c>
      <c r="Z80">
        <v>-16.838203256692825</v>
      </c>
      <c r="AA80">
        <v>-104.52208954512015</v>
      </c>
      <c r="AB80">
        <v>-12.896434834491624</v>
      </c>
      <c r="AC80">
        <v>28680</v>
      </c>
      <c r="AD80">
        <v>-4.829323066001461E-18</v>
      </c>
      <c r="AE80">
        <v>-5.9586495530697957E-19</v>
      </c>
      <c r="AF80">
        <v>-6.4992373489594258E-18</v>
      </c>
      <c r="AG80">
        <v>-8.0190695870624709E-19</v>
      </c>
      <c r="AH80">
        <v>-1.4148026938755925E-2</v>
      </c>
      <c r="AI80">
        <v>-1.7456511656661223E-3</v>
      </c>
      <c r="AJ80">
        <v>-1.6385221541844016E-2</v>
      </c>
      <c r="AK80">
        <v>-2.0216869255362609E-3</v>
      </c>
      <c r="AL80">
        <v>-1.2878503926764806E-6</v>
      </c>
      <c r="AM80">
        <v>-1.5890113504243557E-7</v>
      </c>
      <c r="AN80">
        <v>-1.2897676774391625E-6</v>
      </c>
      <c r="AO80">
        <v>-1.5913769879760635E-7</v>
      </c>
      <c r="AP80">
        <v>31561</v>
      </c>
      <c r="AQ80">
        <v>-2.4477501307666187E-3</v>
      </c>
      <c r="AR80">
        <v>-3.0201510694945574E-4</v>
      </c>
      <c r="AS80">
        <v>-2.451394214004283E-3</v>
      </c>
      <c r="AT80">
        <v>-3.0246473135144122E-4</v>
      </c>
      <c r="BC80" t="s">
        <v>123</v>
      </c>
      <c r="BD80">
        <v>0</v>
      </c>
      <c r="BE80" t="s">
        <v>302</v>
      </c>
    </row>
    <row r="81" spans="1:68" x14ac:dyDescent="0.25">
      <c r="A81" t="s">
        <v>307</v>
      </c>
      <c r="B81" t="s">
        <v>307</v>
      </c>
      <c r="C81" t="s">
        <v>307</v>
      </c>
      <c r="D81">
        <v>4.8646977582163468E-3</v>
      </c>
      <c r="E81">
        <v>24741</v>
      </c>
      <c r="F81">
        <v>118.68478290436801</v>
      </c>
      <c r="G81">
        <v>0.72754071670942988</v>
      </c>
      <c r="H81">
        <v>86.348012016746992</v>
      </c>
      <c r="I81">
        <v>3.8370915466781508</v>
      </c>
      <c r="J81">
        <v>8033640.6411456596</v>
      </c>
      <c r="K81">
        <v>672775.53276449838</v>
      </c>
      <c r="L81">
        <v>4.2542279999999995</v>
      </c>
      <c r="M81">
        <v>4.1261355547786358E-2</v>
      </c>
      <c r="N81">
        <v>5.8072536191062287</v>
      </c>
      <c r="O81">
        <v>47.163439125765564</v>
      </c>
      <c r="P81">
        <v>31.557793815579302</v>
      </c>
      <c r="Q81">
        <v>44.754872349066233</v>
      </c>
      <c r="R81">
        <v>29.946184163292351</v>
      </c>
      <c r="S81">
        <v>54.511204617301146</v>
      </c>
      <c r="T81">
        <v>36.474298478625215</v>
      </c>
      <c r="U81">
        <v>321.05349167836391</v>
      </c>
      <c r="V81">
        <v>214.82190616211034</v>
      </c>
      <c r="W81">
        <v>304.6577667708184</v>
      </c>
      <c r="X81">
        <v>203.85127052399346</v>
      </c>
      <c r="Y81">
        <v>371.07159491296335</v>
      </c>
      <c r="Z81">
        <v>248.28980032298227</v>
      </c>
      <c r="AA81">
        <v>277.88183229233408</v>
      </c>
      <c r="AB81">
        <v>185.93507452229332</v>
      </c>
      <c r="AC81">
        <v>24740</v>
      </c>
      <c r="AD81">
        <v>1.2515869812860152E-17</v>
      </c>
      <c r="AE81">
        <v>8.37456399062931E-18</v>
      </c>
      <c r="AF81">
        <v>1.5244265138576735E-17</v>
      </c>
      <c r="AG81">
        <v>1.0200175920810123E-17</v>
      </c>
      <c r="AH81">
        <v>3.6666601271908766E-2</v>
      </c>
      <c r="AI81">
        <v>2.4534195646152897E-2</v>
      </c>
      <c r="AJ81">
        <v>3.8432303380669879E-2</v>
      </c>
      <c r="AK81">
        <v>2.5715654507527056E-2</v>
      </c>
      <c r="AL81">
        <v>3.86918632565995E-6</v>
      </c>
      <c r="AM81">
        <v>2.5889330074856704E-6</v>
      </c>
      <c r="AN81">
        <v>3.5069941135278118E-6</v>
      </c>
      <c r="AO81">
        <v>2.3465845408779767E-6</v>
      </c>
      <c r="AP81">
        <v>27147</v>
      </c>
      <c r="AQ81">
        <v>6.3254641640744982E-3</v>
      </c>
      <c r="AR81">
        <v>4.2324668764167116E-3</v>
      </c>
      <c r="AS81">
        <v>5.7333412561765603E-3</v>
      </c>
      <c r="AT81">
        <v>3.8362681897370515E-3</v>
      </c>
      <c r="AU81">
        <v>8</v>
      </c>
      <c r="AV81">
        <v>5.3529249606124099</v>
      </c>
      <c r="AW81">
        <v>10</v>
      </c>
      <c r="AX81">
        <v>6.6911562007655112</v>
      </c>
      <c r="AY81">
        <v>2.6258972764078825</v>
      </c>
      <c r="AZ81">
        <v>1.7570288843609871</v>
      </c>
      <c r="BA81">
        <v>2.6948977332381232</v>
      </c>
      <c r="BB81">
        <v>2.6948977332381232</v>
      </c>
      <c r="BC81" t="s">
        <v>400</v>
      </c>
      <c r="BD81">
        <v>1</v>
      </c>
      <c r="BE81" t="s">
        <v>308</v>
      </c>
      <c r="BN81">
        <v>28.798999999999999</v>
      </c>
      <c r="BO81">
        <v>2305.427673488346</v>
      </c>
      <c r="BP81">
        <v>2305.427673488346</v>
      </c>
    </row>
    <row r="82" spans="1:68" x14ac:dyDescent="0.25">
      <c r="A82" t="s">
        <v>309</v>
      </c>
      <c r="B82" s="4" t="s">
        <v>399</v>
      </c>
      <c r="C82" s="4" t="s">
        <v>399</v>
      </c>
      <c r="F82">
        <v>2320.5</v>
      </c>
      <c r="G82">
        <v>1.0035063539363311</v>
      </c>
      <c r="H82">
        <v>2328.6364943092562</v>
      </c>
      <c r="I82">
        <v>147.92291702978576</v>
      </c>
      <c r="J82">
        <v>4149665.6641217824</v>
      </c>
      <c r="K82">
        <v>474108.58389665565</v>
      </c>
      <c r="L82">
        <v>7.9525825000000001</v>
      </c>
      <c r="M82">
        <v>0.1032391055624701</v>
      </c>
      <c r="N82">
        <v>6.3558313972702098</v>
      </c>
      <c r="O82">
        <v>113.94475407593544</v>
      </c>
      <c r="P82">
        <v>31.491223028951595</v>
      </c>
      <c r="Q82">
        <v>90.550396138185903</v>
      </c>
      <c r="R82">
        <v>25.025660402471843</v>
      </c>
      <c r="S82">
        <v>134.066635713712</v>
      </c>
      <c r="T82">
        <v>37.052362438626396</v>
      </c>
      <c r="U82">
        <v>838.15839958599861</v>
      </c>
      <c r="V82">
        <v>231.64412709480081</v>
      </c>
      <c r="W82">
        <v>666.07344694852304</v>
      </c>
      <c r="X82">
        <v>184.08453852592422</v>
      </c>
      <c r="Y82">
        <v>986.17156830931049</v>
      </c>
      <c r="Z82">
        <v>272.55093096908342</v>
      </c>
      <c r="AA82">
        <v>973.56398061886603</v>
      </c>
      <c r="AB82">
        <v>269.06653750984384</v>
      </c>
      <c r="AC82">
        <v>50839</v>
      </c>
      <c r="AD82">
        <v>5.6230016088490985E-17</v>
      </c>
      <c r="AE82">
        <v>1.5540443190426613E-17</v>
      </c>
      <c r="AF82">
        <v>8.3252745483382885E-17</v>
      </c>
      <c r="AG82">
        <v>2.3008788750753463E-17</v>
      </c>
      <c r="AH82">
        <v>0.16473194514305639</v>
      </c>
      <c r="AI82">
        <v>4.5527417796135346E-2</v>
      </c>
      <c r="AJ82">
        <v>0.20988842312865938</v>
      </c>
      <c r="AK82">
        <v>5.8007437003503949E-2</v>
      </c>
      <c r="AL82">
        <v>8.4592042413187765E-6</v>
      </c>
      <c r="AM82">
        <v>2.3378933902766063E-6</v>
      </c>
      <c r="AN82">
        <v>9.3202981106663528E-6</v>
      </c>
      <c r="AO82">
        <v>2.5758762558187629E-6</v>
      </c>
      <c r="AP82">
        <v>32860</v>
      </c>
      <c r="AQ82">
        <v>1.6739712020442422E-2</v>
      </c>
      <c r="AR82">
        <v>4.6263999510224628E-3</v>
      </c>
      <c r="AS82">
        <v>1.8443709581470659E-2</v>
      </c>
      <c r="AT82">
        <v>5.0973384130017551E-3</v>
      </c>
      <c r="AU82">
        <v>109</v>
      </c>
      <c r="AV82">
        <v>30.124627833837767</v>
      </c>
      <c r="AW82">
        <v>83</v>
      </c>
      <c r="AX82">
        <v>22.938936790903984</v>
      </c>
      <c r="AY82">
        <v>16.364561670993016</v>
      </c>
      <c r="AZ82">
        <v>4.5227186238766137</v>
      </c>
      <c r="BA82">
        <v>8.416385410734863</v>
      </c>
      <c r="BB82">
        <v>8.416385410734863</v>
      </c>
      <c r="BC82" t="s">
        <v>87</v>
      </c>
      <c r="BD82">
        <v>0</v>
      </c>
      <c r="BE82" t="s">
        <v>310</v>
      </c>
      <c r="BH82">
        <v>0.6</v>
      </c>
      <c r="BI82">
        <v>104.04624277456647</v>
      </c>
      <c r="BJ82">
        <v>16.8</v>
      </c>
      <c r="BK82">
        <v>208.26446280991735</v>
      </c>
      <c r="BN82" t="s">
        <v>111</v>
      </c>
    </row>
    <row r="83" spans="1:68" x14ac:dyDescent="0.25">
      <c r="A83" t="s">
        <v>311</v>
      </c>
      <c r="B83" t="s">
        <v>311</v>
      </c>
      <c r="C83" t="s">
        <v>311</v>
      </c>
      <c r="D83">
        <v>5.2974281991519337E-2</v>
      </c>
      <c r="E83">
        <v>226335</v>
      </c>
      <c r="F83">
        <v>141.27645460446234</v>
      </c>
      <c r="G83">
        <v>0.79427931114068839</v>
      </c>
      <c r="H83">
        <v>112.21296504363109</v>
      </c>
      <c r="I83">
        <v>5.1396520298156316</v>
      </c>
      <c r="J83">
        <v>923695.86867124669</v>
      </c>
      <c r="K83">
        <v>190227.57966194025</v>
      </c>
      <c r="L83">
        <v>8.1856775000000006</v>
      </c>
      <c r="M83">
        <v>0.22408909480095909</v>
      </c>
      <c r="N83">
        <v>2.1553407744008695</v>
      </c>
      <c r="O83">
        <v>56.667384152055732</v>
      </c>
      <c r="P83">
        <v>8.5912322213612029</v>
      </c>
      <c r="Q83">
        <v>47.3265402410264</v>
      </c>
      <c r="R83">
        <v>7.1750849898636719</v>
      </c>
      <c r="S83">
        <v>67.983450094943123</v>
      </c>
      <c r="T83">
        <v>10.306839034739326</v>
      </c>
      <c r="U83">
        <v>178.80490779361909</v>
      </c>
      <c r="V83">
        <v>27.108265330407562</v>
      </c>
      <c r="W83">
        <v>149.33136213383418</v>
      </c>
      <c r="X83">
        <v>22.639838228308495</v>
      </c>
      <c r="Y83">
        <v>214.51095206902068</v>
      </c>
      <c r="Z83">
        <v>32.521589461499495</v>
      </c>
      <c r="AA83">
        <v>185.82924316260966</v>
      </c>
      <c r="AB83">
        <v>28.173211194042061</v>
      </c>
      <c r="AC83">
        <v>226330</v>
      </c>
      <c r="AD83">
        <v>5.6123175716049237E-17</v>
      </c>
      <c r="AE83">
        <v>8.5087258357124485E-18</v>
      </c>
      <c r="AF83">
        <v>8.0619607857035439E-17</v>
      </c>
      <c r="AG83">
        <v>1.2222582408892459E-17</v>
      </c>
      <c r="AH83">
        <v>0.16441894465690252</v>
      </c>
      <c r="AI83">
        <v>2.4927237356646918E-2</v>
      </c>
      <c r="AJ83">
        <v>0.20325002218385069</v>
      </c>
      <c r="AK83">
        <v>3.0814341718911537E-2</v>
      </c>
      <c r="AL83">
        <v>1.8965243213216809E-6</v>
      </c>
      <c r="AM83">
        <v>2.8752837459752283E-7</v>
      </c>
      <c r="AN83">
        <v>2.0273409673671063E-6</v>
      </c>
      <c r="AO83">
        <v>3.0736123262358183E-7</v>
      </c>
      <c r="AP83">
        <v>280117</v>
      </c>
      <c r="AQ83">
        <v>3.1992545443092338E-2</v>
      </c>
      <c r="AR83">
        <v>4.8503277743778897E-3</v>
      </c>
      <c r="AS83">
        <v>3.4199296733476305E-2</v>
      </c>
      <c r="AT83">
        <v>5.1848890581598491E-3</v>
      </c>
      <c r="AU83">
        <v>49</v>
      </c>
      <c r="AV83">
        <v>7.4287949787325296</v>
      </c>
      <c r="AW83">
        <v>80</v>
      </c>
      <c r="AX83">
        <v>12.128644863236785</v>
      </c>
      <c r="AY83">
        <v>32.812933130607277</v>
      </c>
      <c r="AZ83">
        <v>4.9747051607783996</v>
      </c>
      <c r="BA83">
        <v>37.294133109930598</v>
      </c>
      <c r="BB83">
        <v>37.294133109930598</v>
      </c>
      <c r="BC83" t="s">
        <v>161</v>
      </c>
      <c r="BD83">
        <v>0</v>
      </c>
      <c r="BE83" t="s">
        <v>312</v>
      </c>
      <c r="BG83">
        <v>33</v>
      </c>
      <c r="BH83">
        <v>0.2</v>
      </c>
      <c r="BI83">
        <v>34.682080924855498</v>
      </c>
      <c r="BJ83">
        <v>4.4000000000000004</v>
      </c>
      <c r="BK83">
        <v>54.545454545454554</v>
      </c>
      <c r="BL83" t="s">
        <v>313</v>
      </c>
      <c r="BN83">
        <v>22.510999999999999</v>
      </c>
      <c r="BO83">
        <v>29.503591700758708</v>
      </c>
      <c r="BP83">
        <v>29.503591700758708</v>
      </c>
    </row>
    <row r="84" spans="1:68" x14ac:dyDescent="0.25">
      <c r="A84" t="s">
        <v>314</v>
      </c>
      <c r="B84" t="s">
        <v>314</v>
      </c>
      <c r="C84" t="s">
        <v>314</v>
      </c>
      <c r="D84">
        <v>4.4129457752033488E-2</v>
      </c>
      <c r="E84">
        <v>158684</v>
      </c>
      <c r="F84">
        <v>167.86180077200558</v>
      </c>
      <c r="G84">
        <v>0.63584017491115308</v>
      </c>
      <c r="H84">
        <v>106.73327676377316</v>
      </c>
      <c r="I84">
        <v>5.8881895999294001</v>
      </c>
      <c r="J84">
        <v>10834453.685589731</v>
      </c>
      <c r="K84">
        <v>7438062.4745583283</v>
      </c>
      <c r="L84">
        <v>4.2598975000000001</v>
      </c>
      <c r="M84">
        <v>3.4626985676673452E-2</v>
      </c>
      <c r="N84">
        <v>3.4537767145014189</v>
      </c>
      <c r="O84">
        <v>53.45024076440734</v>
      </c>
      <c r="P84">
        <v>17.936831614755615</v>
      </c>
      <c r="Q84">
        <v>57.248253987733996</v>
      </c>
      <c r="R84">
        <v>19.211368879380803</v>
      </c>
      <c r="S84">
        <v>51.993930488579913</v>
      </c>
      <c r="T84">
        <v>17.448123017324015</v>
      </c>
      <c r="U84">
        <v>238.05543770101193</v>
      </c>
      <c r="V84">
        <v>79.886642977731441</v>
      </c>
      <c r="W84">
        <v>254.97094055643268</v>
      </c>
      <c r="X84">
        <v>85.563147368683431</v>
      </c>
      <c r="Y84">
        <v>231.56935690544259</v>
      </c>
      <c r="Z84">
        <v>77.710044006313936</v>
      </c>
      <c r="AA84">
        <v>212.15692088526265</v>
      </c>
      <c r="AB84">
        <v>71.195618792385801</v>
      </c>
      <c r="AC84">
        <v>200200</v>
      </c>
      <c r="AD84">
        <v>8.4762517428640405E-17</v>
      </c>
      <c r="AE84">
        <v>2.8444605311726303E-17</v>
      </c>
      <c r="AF84">
        <v>7.698289698347909E-17</v>
      </c>
      <c r="AG84">
        <v>2.5833920309078204E-17</v>
      </c>
      <c r="AH84">
        <v>0.24832100971246357</v>
      </c>
      <c r="AI84">
        <v>8.333156359857867E-2</v>
      </c>
      <c r="AJ84">
        <v>0.19408151361162651</v>
      </c>
      <c r="AK84">
        <v>6.5129873680696129E-2</v>
      </c>
      <c r="AL84">
        <v>3.238158301684564E-6</v>
      </c>
      <c r="AM84">
        <v>1.0866611519160114E-6</v>
      </c>
      <c r="AN84">
        <v>2.1885597891999602E-6</v>
      </c>
      <c r="AO84">
        <v>7.3443688665000915E-7</v>
      </c>
      <c r="AP84">
        <v>187685</v>
      </c>
      <c r="AQ84">
        <v>3.6599786599108272E-2</v>
      </c>
      <c r="AR84">
        <v>1.2282156263014416E-2</v>
      </c>
      <c r="AS84">
        <v>2.4736536568467842E-2</v>
      </c>
      <c r="AT84">
        <v>8.3010868578970026E-3</v>
      </c>
      <c r="AU84">
        <v>50</v>
      </c>
      <c r="AV84">
        <v>16.778999830717133</v>
      </c>
      <c r="AW84">
        <v>61</v>
      </c>
      <c r="AX84">
        <v>20.470379793474905</v>
      </c>
      <c r="AY84">
        <v>19.610077874318979</v>
      </c>
      <c r="AZ84">
        <v>6.5807498666709572</v>
      </c>
      <c r="BA84">
        <v>26.342000001713661</v>
      </c>
      <c r="BB84">
        <v>26.342000001713661</v>
      </c>
      <c r="BC84" t="s">
        <v>161</v>
      </c>
      <c r="BD84">
        <v>0</v>
      </c>
      <c r="BE84" t="s">
        <v>315</v>
      </c>
      <c r="BG84">
        <v>27</v>
      </c>
      <c r="BH84">
        <v>0.35</v>
      </c>
      <c r="BI84">
        <v>60.693641618497104</v>
      </c>
      <c r="BJ84">
        <v>13</v>
      </c>
      <c r="BK84">
        <v>161.15702479338842</v>
      </c>
      <c r="BN84">
        <v>23.347000000000001</v>
      </c>
      <c r="BO84">
        <v>52.666682840174964</v>
      </c>
      <c r="BP84">
        <v>52.666682840174964</v>
      </c>
    </row>
    <row r="85" spans="1:68" x14ac:dyDescent="0.25">
      <c r="A85" t="s">
        <v>316</v>
      </c>
      <c r="B85" t="s">
        <v>316</v>
      </c>
      <c r="C85" t="s">
        <v>316</v>
      </c>
      <c r="D85">
        <v>5.5973925762126446E-2</v>
      </c>
      <c r="E85">
        <v>186376</v>
      </c>
      <c r="F85">
        <v>181.28096605398304</v>
      </c>
      <c r="G85">
        <v>0.4384983928823265</v>
      </c>
      <c r="H85">
        <v>79.491412274827141</v>
      </c>
      <c r="I85">
        <v>2.9806405282070512</v>
      </c>
      <c r="J85">
        <v>283141.93583847443</v>
      </c>
      <c r="K85">
        <v>49736.863883114951</v>
      </c>
      <c r="L85">
        <v>5.5260727380952384</v>
      </c>
      <c r="M85">
        <v>0.79113738227896191</v>
      </c>
      <c r="N85">
        <v>2.0052039847001981</v>
      </c>
      <c r="O85">
        <v>41.400111594798048</v>
      </c>
      <c r="P85">
        <v>6.6848928148673785</v>
      </c>
      <c r="Q85">
        <v>31.893999212822742</v>
      </c>
      <c r="R85">
        <v>5.1499369920049753</v>
      </c>
      <c r="S85">
        <v>57.82846284263114</v>
      </c>
      <c r="T85">
        <v>9.3375853556902921</v>
      </c>
      <c r="U85">
        <v>124.41578033171997</v>
      </c>
      <c r="V85">
        <v>20.089466524533169</v>
      </c>
      <c r="W85">
        <v>95.847973522399883</v>
      </c>
      <c r="X85">
        <v>15.476611169328304</v>
      </c>
      <c r="Y85">
        <v>173.78632696376246</v>
      </c>
      <c r="Z85">
        <v>28.06134871839868</v>
      </c>
      <c r="AA85">
        <v>108.17783418862865</v>
      </c>
      <c r="AB85">
        <v>17.467518773218561</v>
      </c>
      <c r="AC85">
        <v>186370</v>
      </c>
      <c r="AD85">
        <v>2.966251889817069E-17</v>
      </c>
      <c r="AE85">
        <v>4.7896189603064847E-18</v>
      </c>
      <c r="AF85">
        <v>5.3782464233336706E-17</v>
      </c>
      <c r="AG85">
        <v>8.6842763188220363E-18</v>
      </c>
      <c r="AH85">
        <v>8.6899573854798448E-2</v>
      </c>
      <c r="AI85">
        <v>1.4031709444714914E-2</v>
      </c>
      <c r="AJ85">
        <v>0.13559092309047865</v>
      </c>
      <c r="AK85">
        <v>2.1893921359445494E-2</v>
      </c>
      <c r="AL85">
        <v>1.2172795475588997E-6</v>
      </c>
      <c r="AM85">
        <v>1.9655462238377078E-7</v>
      </c>
      <c r="AN85">
        <v>1.6424529229096294E-6</v>
      </c>
      <c r="AO85">
        <v>2.6520753979069228E-7</v>
      </c>
      <c r="AP85">
        <v>233452</v>
      </c>
      <c r="AQ85">
        <v>1.711349989655931E-2</v>
      </c>
      <c r="AR85">
        <v>2.7633237710914197E-3</v>
      </c>
      <c r="AS85">
        <v>2.3090930906285872E-2</v>
      </c>
      <c r="AT85">
        <v>3.728501981222316E-3</v>
      </c>
      <c r="AU85">
        <v>51</v>
      </c>
      <c r="AV85">
        <v>8.2349906902442829</v>
      </c>
      <c r="AW85">
        <v>105</v>
      </c>
      <c r="AX85">
        <v>16.954392597561757</v>
      </c>
      <c r="AY85">
        <v>53.209262674793209</v>
      </c>
      <c r="AZ85">
        <v>8.5917212306212676</v>
      </c>
      <c r="BA85">
        <v>60.419022505662582</v>
      </c>
      <c r="BB85">
        <v>60.419022505662582</v>
      </c>
      <c r="BC85" t="s">
        <v>161</v>
      </c>
      <c r="BD85">
        <v>0</v>
      </c>
      <c r="BE85" t="s">
        <v>317</v>
      </c>
      <c r="BG85">
        <v>39</v>
      </c>
      <c r="BH85">
        <v>0.3</v>
      </c>
      <c r="BI85">
        <v>52.023121387283233</v>
      </c>
      <c r="BJ85">
        <v>10.199999999999999</v>
      </c>
      <c r="BK85">
        <v>126.44628099173553</v>
      </c>
      <c r="BN85" t="s">
        <v>111</v>
      </c>
    </row>
    <row r="86" spans="1:68" x14ac:dyDescent="0.25">
      <c r="A86" t="s">
        <v>318</v>
      </c>
      <c r="B86" t="s">
        <v>319</v>
      </c>
      <c r="C86" t="s">
        <v>319</v>
      </c>
      <c r="F86">
        <v>265.61</v>
      </c>
      <c r="G86">
        <v>1.1264571528425893</v>
      </c>
      <c r="H86">
        <v>299.19828436652017</v>
      </c>
      <c r="I86">
        <v>19.563090830496595</v>
      </c>
      <c r="J86">
        <v>22632.715906855101</v>
      </c>
      <c r="L86">
        <v>6.6545975000000004</v>
      </c>
      <c r="M86">
        <v>0.17087535598614123</v>
      </c>
      <c r="N86">
        <v>5.9678076525287684</v>
      </c>
      <c r="O86">
        <v>0.86072954100794663</v>
      </c>
      <c r="P86">
        <v>0.12876674048527406</v>
      </c>
      <c r="Q86">
        <v>0.6987500636024373</v>
      </c>
      <c r="R86">
        <v>0.10453430934716007</v>
      </c>
      <c r="S86">
        <v>1.1072298643643386</v>
      </c>
      <c r="T86">
        <v>0.16564364740541845</v>
      </c>
      <c r="U86">
        <v>5.997397882592745</v>
      </c>
      <c r="V86">
        <v>0.89722187974447865</v>
      </c>
      <c r="W86">
        <v>4.8687560403740262</v>
      </c>
      <c r="X86">
        <v>0.72837496062095153</v>
      </c>
      <c r="Y86">
        <v>7.7149647220262283</v>
      </c>
      <c r="Z86">
        <v>1.154173073984252</v>
      </c>
      <c r="AA86">
        <v>5.7195469780543204</v>
      </c>
      <c r="AB86">
        <v>0.85565486756037179</v>
      </c>
      <c r="AC86">
        <v>22928</v>
      </c>
      <c r="AD86">
        <v>1.8536736411081926E-19</v>
      </c>
      <c r="AE86">
        <v>2.7731302495956508E-20</v>
      </c>
      <c r="AF86">
        <v>2.9373060857247191E-19</v>
      </c>
      <c r="AG86">
        <v>4.3942645447420418E-20</v>
      </c>
      <c r="AH86">
        <v>5.4305384526230746E-4</v>
      </c>
      <c r="AI86">
        <v>8.1241865453501524E-5</v>
      </c>
      <c r="AJ86">
        <v>7.4052397791737662E-4</v>
      </c>
      <c r="AK86">
        <v>1.1078376463754867E-4</v>
      </c>
      <c r="AL86">
        <v>6.1833724096588081E-8</v>
      </c>
      <c r="AM86">
        <v>9.2504401494799935E-9</v>
      </c>
      <c r="AN86">
        <v>7.2914058195607541E-8</v>
      </c>
      <c r="AO86">
        <v>1.0908078742606192E-8</v>
      </c>
      <c r="AP86">
        <v>28098</v>
      </c>
      <c r="AQ86">
        <v>1.046289156576898E-4</v>
      </c>
      <c r="AR86">
        <v>1.5652680415699808E-5</v>
      </c>
      <c r="AS86">
        <v>1.2337796172993338E-4</v>
      </c>
      <c r="AT86">
        <v>1.8457572585548951E-5</v>
      </c>
      <c r="AU86">
        <v>1</v>
      </c>
      <c r="AW86">
        <v>0</v>
      </c>
      <c r="AY86">
        <v>20.539127278251925</v>
      </c>
      <c r="BA86">
        <v>0</v>
      </c>
      <c r="BB86">
        <v>0</v>
      </c>
      <c r="BC86" t="s">
        <v>400</v>
      </c>
      <c r="BD86">
        <v>1</v>
      </c>
      <c r="BE86" t="s">
        <v>320</v>
      </c>
      <c r="BN86">
        <v>24.733000000000001</v>
      </c>
      <c r="BO86">
        <v>137.64598234670487</v>
      </c>
      <c r="BP86">
        <v>137.64598234670487</v>
      </c>
    </row>
    <row r="87" spans="1:68" x14ac:dyDescent="0.25">
      <c r="A87" t="s">
        <v>321</v>
      </c>
      <c r="B87" t="s">
        <v>322</v>
      </c>
      <c r="C87" t="s">
        <v>322</v>
      </c>
      <c r="F87">
        <v>26686.080000000002</v>
      </c>
      <c r="G87">
        <v>1.0228274883492272</v>
      </c>
      <c r="H87">
        <v>27295.256180286546</v>
      </c>
      <c r="I87">
        <v>1069.0683447888198</v>
      </c>
      <c r="J87">
        <v>76270019.632094055</v>
      </c>
      <c r="K87">
        <v>3296093.2339626462</v>
      </c>
      <c r="L87">
        <v>6.5762575000000005</v>
      </c>
      <c r="M87">
        <v>1.9315375092590969E-2</v>
      </c>
      <c r="N87">
        <v>5.0678942762358972</v>
      </c>
      <c r="O87">
        <v>324.01463463465853</v>
      </c>
      <c r="P87">
        <v>597.56575256155452</v>
      </c>
      <c r="Q87">
        <v>224.58987722243518</v>
      </c>
      <c r="R87">
        <v>414.20110283431006</v>
      </c>
      <c r="S87">
        <v>481.56859502981337</v>
      </c>
      <c r="T87">
        <v>888.13550111239147</v>
      </c>
      <c r="U87">
        <v>1966.08654691631</v>
      </c>
      <c r="V87">
        <v>3625.9658096428529</v>
      </c>
      <c r="W87">
        <v>1362.7876304985373</v>
      </c>
      <c r="X87">
        <v>2513.3285010989061</v>
      </c>
      <c r="Y87">
        <v>2922.1073213963668</v>
      </c>
      <c r="Z87">
        <v>5389.1123237217807</v>
      </c>
      <c r="AA87">
        <v>1758.3628182650309</v>
      </c>
      <c r="AB87">
        <v>3242.8701930625884</v>
      </c>
      <c r="AC87">
        <v>23315</v>
      </c>
      <c r="AD87">
        <v>5.2760960151353145E-17</v>
      </c>
      <c r="AE87">
        <v>9.730468777826338E-17</v>
      </c>
      <c r="AF87">
        <v>1.1313075089019636E-16</v>
      </c>
      <c r="AG87">
        <v>2.0864200275947266E-16</v>
      </c>
      <c r="AH87">
        <v>0.15456896863891573</v>
      </c>
      <c r="AI87">
        <v>0.28506466126606578</v>
      </c>
      <c r="AJ87">
        <v>0.2852138361784588</v>
      </c>
      <c r="AK87">
        <v>0.52600716893272703</v>
      </c>
      <c r="AL87">
        <v>1.7307549125015538E-5</v>
      </c>
      <c r="AM87">
        <v>3.191954162671546E-5</v>
      </c>
      <c r="AN87">
        <v>2.7616808496584749E-5</v>
      </c>
      <c r="AO87">
        <v>5.0932449305006659E-5</v>
      </c>
      <c r="AP87">
        <v>28098</v>
      </c>
      <c r="AQ87">
        <v>2.9286123779539503E-2</v>
      </c>
      <c r="AR87">
        <v>5.4011093096655499E-2</v>
      </c>
      <c r="AS87">
        <v>4.673043341866541E-2</v>
      </c>
      <c r="AT87">
        <v>8.6182856045494943E-2</v>
      </c>
      <c r="AU87">
        <v>113</v>
      </c>
      <c r="AV87">
        <v>208.40086471894435</v>
      </c>
      <c r="AW87">
        <v>234</v>
      </c>
      <c r="AX87">
        <v>431.5557729578141</v>
      </c>
      <c r="AY87">
        <v>8.2918275357886948</v>
      </c>
      <c r="AZ87">
        <v>15.292248040342631</v>
      </c>
      <c r="BA87">
        <v>8.0079194315210867</v>
      </c>
      <c r="BB87">
        <v>8.0079194315210867</v>
      </c>
      <c r="BC87" t="s">
        <v>400</v>
      </c>
      <c r="BD87">
        <v>1</v>
      </c>
      <c r="BE87" t="s">
        <v>323</v>
      </c>
      <c r="BJ87">
        <v>8.6</v>
      </c>
      <c r="BK87">
        <v>106.61157024793388</v>
      </c>
      <c r="BN87">
        <v>26.494</v>
      </c>
      <c r="BO87">
        <v>466.52762152953551</v>
      </c>
      <c r="BP87">
        <v>466.52762152953551</v>
      </c>
    </row>
    <row r="88" spans="1:68" x14ac:dyDescent="0.25">
      <c r="A88" t="s">
        <v>324</v>
      </c>
      <c r="B88" t="s">
        <v>325</v>
      </c>
      <c r="C88" t="s">
        <v>325</v>
      </c>
      <c r="F88">
        <v>77.47</v>
      </c>
      <c r="G88">
        <v>3.2704347834209018</v>
      </c>
      <c r="H88">
        <v>253.36058267161727</v>
      </c>
      <c r="I88">
        <v>47.234474760853196</v>
      </c>
      <c r="J88">
        <v>631022.81091873744</v>
      </c>
      <c r="K88">
        <v>160061.02084851181</v>
      </c>
      <c r="L88">
        <v>8.4689399999999999</v>
      </c>
      <c r="M88">
        <v>4.6951629948058828E-2</v>
      </c>
      <c r="N88">
        <v>5.5172861789251</v>
      </c>
      <c r="O88">
        <v>8.3917705392025148</v>
      </c>
      <c r="P88">
        <v>4.7838460200262753</v>
      </c>
      <c r="Q88">
        <v>7.3453520898369948</v>
      </c>
      <c r="R88">
        <v>4.1873205656070906</v>
      </c>
      <c r="S88">
        <v>10.469238752641813</v>
      </c>
      <c r="T88">
        <v>5.9681357951298182</v>
      </c>
      <c r="U88">
        <v>54.691570151855387</v>
      </c>
      <c r="V88">
        <v>31.177693548423093</v>
      </c>
      <c r="W88">
        <v>47.87176165443325</v>
      </c>
      <c r="X88">
        <v>27.289966448959923</v>
      </c>
      <c r="Y88">
        <v>68.231025026459548</v>
      </c>
      <c r="Z88">
        <v>38.896048931547725</v>
      </c>
      <c r="AA88">
        <v>48.077518615236876</v>
      </c>
      <c r="AB88">
        <v>27.407261078673034</v>
      </c>
      <c r="AC88">
        <v>29099</v>
      </c>
      <c r="AD88">
        <v>2.313164729145333E-18</v>
      </c>
      <c r="AE88">
        <v>1.3186518663126679E-18</v>
      </c>
      <c r="AF88">
        <v>3.2969248481797335E-18</v>
      </c>
      <c r="AG88">
        <v>1.879458064256031E-18</v>
      </c>
      <c r="AH88">
        <v>6.7766675483205965E-3</v>
      </c>
      <c r="AI88">
        <v>3.8631339987944303E-3</v>
      </c>
      <c r="AJ88">
        <v>8.3118743236672999E-3</v>
      </c>
      <c r="AK88">
        <v>4.7383000662948437E-3</v>
      </c>
      <c r="AL88">
        <v>6.0797650932012028E-7</v>
      </c>
      <c r="AM88">
        <v>3.4658550192638153E-7</v>
      </c>
      <c r="AN88">
        <v>6.448507684450708E-7</v>
      </c>
      <c r="AO88">
        <v>3.6760618843493748E-7</v>
      </c>
      <c r="AP88">
        <v>34524</v>
      </c>
      <c r="AQ88">
        <v>1.2640341868892188E-3</v>
      </c>
      <c r="AR88">
        <v>7.2058034545613187E-4</v>
      </c>
      <c r="AS88">
        <v>1.3406988662569663E-3</v>
      </c>
      <c r="AT88">
        <v>7.6428411685415694E-4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 t="s">
        <v>400</v>
      </c>
      <c r="BD88">
        <v>0</v>
      </c>
      <c r="BE88" t="s">
        <v>323</v>
      </c>
      <c r="BN88">
        <v>24.472999999999999</v>
      </c>
      <c r="BO88">
        <v>114.94649701558365</v>
      </c>
      <c r="BP88">
        <v>114.94649701558365</v>
      </c>
    </row>
    <row r="89" spans="1:68" x14ac:dyDescent="0.25">
      <c r="A89" t="s">
        <v>326</v>
      </c>
      <c r="B89" t="s">
        <v>327</v>
      </c>
      <c r="C89" t="s">
        <v>327</v>
      </c>
      <c r="F89" t="s">
        <v>74</v>
      </c>
      <c r="J89">
        <v>50990.124930517894</v>
      </c>
      <c r="K89">
        <v>15185.511488139442</v>
      </c>
      <c r="L89">
        <v>6.2527933333333339</v>
      </c>
      <c r="M89">
        <v>0.14259583266636749</v>
      </c>
      <c r="N89">
        <v>5.6018265980570296</v>
      </c>
      <c r="O89">
        <v>1.520532810462873</v>
      </c>
      <c r="P89">
        <v>0.51829890124250078</v>
      </c>
      <c r="Q89">
        <v>1.5766258566730629</v>
      </c>
      <c r="R89">
        <v>0.53741914910432487</v>
      </c>
      <c r="S89">
        <v>1.497599702971526</v>
      </c>
      <c r="T89">
        <v>0.51048177008094231</v>
      </c>
      <c r="U89">
        <v>10.038293951332204</v>
      </c>
      <c r="V89">
        <v>3.4217194719664752</v>
      </c>
      <c r="W89">
        <v>10.408610515768677</v>
      </c>
      <c r="X89">
        <v>3.5479480328621089</v>
      </c>
      <c r="Y89">
        <v>9.8868935523197283</v>
      </c>
      <c r="Z89">
        <v>3.3701121275435986</v>
      </c>
      <c r="AA89">
        <v>9.4860051742165776</v>
      </c>
      <c r="AB89">
        <v>3.2334626554230335</v>
      </c>
      <c r="AC89">
        <v>47041</v>
      </c>
      <c r="AD89">
        <v>8.1305212781101542E-19</v>
      </c>
      <c r="AE89">
        <v>2.7714234220900821E-19</v>
      </c>
      <c r="AF89">
        <v>7.722990333797609E-19</v>
      </c>
      <c r="AG89">
        <v>2.6325097207834912E-19</v>
      </c>
      <c r="AH89">
        <v>2.3819245988873738E-3</v>
      </c>
      <c r="AI89">
        <v>8.1191862086158796E-4</v>
      </c>
      <c r="AJ89">
        <v>1.9470424111385023E-3</v>
      </c>
      <c r="AK89">
        <v>6.6368179326458255E-4</v>
      </c>
      <c r="AL89">
        <v>1.3219047032215708E-7</v>
      </c>
      <c r="AM89">
        <v>4.5059320687625723E-8</v>
      </c>
      <c r="AN89">
        <v>9.3440936909207921E-8</v>
      </c>
      <c r="AO89">
        <v>3.1850897657623961E-8</v>
      </c>
      <c r="AP89">
        <v>54022</v>
      </c>
      <c r="AQ89">
        <v>4.3005273979568293E-4</v>
      </c>
      <c r="AR89">
        <v>1.4659062992831881E-4</v>
      </c>
      <c r="AS89">
        <v>3.0398962065077769E-4</v>
      </c>
      <c r="AT89">
        <v>1.0361991881284024E-4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t="s">
        <v>400</v>
      </c>
      <c r="BD89">
        <v>0</v>
      </c>
      <c r="BE89" t="s">
        <v>328</v>
      </c>
      <c r="BN89">
        <v>20.72</v>
      </c>
      <c r="BO89">
        <v>8.5257023606318665</v>
      </c>
      <c r="BP89">
        <v>8.5257023606318665</v>
      </c>
    </row>
    <row r="90" spans="1:68" x14ac:dyDescent="0.25">
      <c r="A90" t="s">
        <v>329</v>
      </c>
      <c r="B90" t="s">
        <v>330</v>
      </c>
      <c r="C90" t="s">
        <v>330</v>
      </c>
      <c r="F90">
        <v>9641.6200000000008</v>
      </c>
      <c r="G90">
        <v>0.84894034405659902</v>
      </c>
      <c r="H90">
        <v>8185.1602000629873</v>
      </c>
      <c r="I90">
        <v>465.89209753275367</v>
      </c>
      <c r="J90">
        <v>35501552.61977385</v>
      </c>
      <c r="K90">
        <v>2023894.7494241793</v>
      </c>
      <c r="L90">
        <v>20.240124999999999</v>
      </c>
      <c r="M90">
        <v>-4.6936735634158901E-3</v>
      </c>
      <c r="N90">
        <v>5.1687727643488959</v>
      </c>
      <c r="O90">
        <v>-112.79821594242084</v>
      </c>
      <c r="P90">
        <v>-7.9469702299323091</v>
      </c>
      <c r="Q90">
        <v>-91.329836425563727</v>
      </c>
      <c r="R90">
        <v>-6.4344589594309989</v>
      </c>
      <c r="S90">
        <v>-143.36014898339704</v>
      </c>
      <c r="T90">
        <v>-10.100149427108624</v>
      </c>
      <c r="U90">
        <v>-695.82656237275103</v>
      </c>
      <c r="V90">
        <v>-49.023053513497906</v>
      </c>
      <c r="W90">
        <v>-563.39300751445717</v>
      </c>
      <c r="X90">
        <v>-39.692715182258681</v>
      </c>
      <c r="Y90">
        <v>-884.3561825417795</v>
      </c>
      <c r="Z90">
        <v>-62.305526701801782</v>
      </c>
      <c r="AA90">
        <v>-683.53181894637612</v>
      </c>
      <c r="AB90">
        <v>-48.156852224960396</v>
      </c>
      <c r="AC90">
        <v>33310</v>
      </c>
      <c r="AD90">
        <v>-3.1162706738240827E-17</v>
      </c>
      <c r="AE90">
        <v>-2.1955054932723954E-18</v>
      </c>
      <c r="AF90">
        <v>-4.891600002329184E-17</v>
      </c>
      <c r="AG90">
        <v>-3.4462778750942497E-18</v>
      </c>
      <c r="AH90">
        <v>-9.1294537224287792E-2</v>
      </c>
      <c r="AI90">
        <v>-6.4319720255789298E-3</v>
      </c>
      <c r="AJ90">
        <v>-0.12332208446746595</v>
      </c>
      <c r="AK90">
        <v>-8.6884081079475657E-3</v>
      </c>
      <c r="AL90">
        <v>-7.1551516436053979E-6</v>
      </c>
      <c r="AM90">
        <v>-5.0410174156840467E-7</v>
      </c>
      <c r="AN90">
        <v>-8.3580418683445816E-6</v>
      </c>
      <c r="AO90">
        <v>-5.8884894014784447E-7</v>
      </c>
      <c r="AP90">
        <v>43318</v>
      </c>
      <c r="AQ90">
        <v>-1.8665436557943598E-2</v>
      </c>
      <c r="AR90">
        <v>-1.3150355917897372E-3</v>
      </c>
      <c r="AS90">
        <v>-2.1803381397464319E-2</v>
      </c>
      <c r="AT90">
        <v>-1.5361131506366817E-3</v>
      </c>
      <c r="BD90">
        <v>1</v>
      </c>
      <c r="BE90" t="s">
        <v>323</v>
      </c>
    </row>
    <row r="91" spans="1:68" x14ac:dyDescent="0.25">
      <c r="A91" t="s">
        <v>331</v>
      </c>
      <c r="B91" t="s">
        <v>332</v>
      </c>
      <c r="C91" t="s">
        <v>332</v>
      </c>
      <c r="F91" t="s">
        <v>74</v>
      </c>
      <c r="J91">
        <v>96692.004703699175</v>
      </c>
      <c r="K91">
        <v>19519.031151121981</v>
      </c>
      <c r="L91">
        <v>4.9164184782608702</v>
      </c>
      <c r="M91">
        <v>4.1931414176841604E-2</v>
      </c>
      <c r="N91">
        <v>5.3215657839719608</v>
      </c>
      <c r="O91">
        <v>0.6666651119139414</v>
      </c>
      <c r="P91">
        <v>0.34901239793081124</v>
      </c>
      <c r="Q91">
        <v>0.48627665068480608</v>
      </c>
      <c r="R91">
        <v>0.25457546357274513</v>
      </c>
      <c r="S91">
        <v>0.88315495211843809</v>
      </c>
      <c r="T91">
        <v>0.46234911963282094</v>
      </c>
      <c r="U91">
        <v>4.2143673608430099</v>
      </c>
      <c r="V91">
        <v>2.2063048329414228</v>
      </c>
      <c r="W91">
        <v>3.0740298365135557</v>
      </c>
      <c r="X91">
        <v>1.6093155399602659</v>
      </c>
      <c r="Y91">
        <v>5.5829221272573131</v>
      </c>
      <c r="Z91">
        <v>2.9227703749203999</v>
      </c>
      <c r="AA91">
        <v>4.5063104170210249</v>
      </c>
      <c r="AB91">
        <v>2.3591428085232189</v>
      </c>
      <c r="AC91">
        <v>47684</v>
      </c>
      <c r="AD91">
        <v>2.4340519618913663E-19</v>
      </c>
      <c r="AE91">
        <v>1.2742744396343385E-19</v>
      </c>
      <c r="AF91">
        <v>4.4206215553033254E-19</v>
      </c>
      <c r="AG91">
        <v>2.314282991248251E-19</v>
      </c>
      <c r="AH91">
        <v>7.1308198388317021E-4</v>
      </c>
      <c r="AI91">
        <v>3.733125502875454E-4</v>
      </c>
      <c r="AJ91">
        <v>1.1144825099808529E-3</v>
      </c>
      <c r="AK91">
        <v>5.8345368057985013E-4</v>
      </c>
      <c r="AL91">
        <v>3.9040508745855504E-8</v>
      </c>
      <c r="AM91">
        <v>2.0438480025918538E-8</v>
      </c>
      <c r="AN91">
        <v>5.2764143914513261E-8</v>
      </c>
      <c r="AO91">
        <v>2.7623075009132775E-8</v>
      </c>
      <c r="AP91">
        <v>61982</v>
      </c>
      <c r="AQ91">
        <v>1.4572429623463341E-4</v>
      </c>
      <c r="AR91">
        <v>7.628955701553896E-5</v>
      </c>
      <c r="AS91">
        <v>1.969497320954256E-4</v>
      </c>
      <c r="AT91">
        <v>1.0310708786472182E-4</v>
      </c>
      <c r="AU91">
        <v>1</v>
      </c>
      <c r="AV91">
        <v>0.52351981781201207</v>
      </c>
      <c r="AW91">
        <v>0</v>
      </c>
      <c r="AX91">
        <v>0</v>
      </c>
      <c r="AY91">
        <v>32.530588614395519</v>
      </c>
      <c r="AZ91">
        <v>17.030407824725856</v>
      </c>
      <c r="BA91">
        <v>0</v>
      </c>
      <c r="BB91">
        <v>0</v>
      </c>
      <c r="BC91" t="s">
        <v>400</v>
      </c>
      <c r="BD91">
        <v>1</v>
      </c>
      <c r="BE91" t="s">
        <v>333</v>
      </c>
      <c r="BN91">
        <v>25.594999999999999</v>
      </c>
      <c r="BO91">
        <v>250.1793131474891</v>
      </c>
      <c r="BP91">
        <v>250.1793131474891</v>
      </c>
    </row>
    <row r="92" spans="1:68" x14ac:dyDescent="0.25">
      <c r="A92" t="s">
        <v>334</v>
      </c>
      <c r="B92" t="s">
        <v>335</v>
      </c>
      <c r="C92" t="s">
        <v>335</v>
      </c>
      <c r="F92" t="s">
        <v>74</v>
      </c>
      <c r="J92">
        <v>1400586.4775219385</v>
      </c>
      <c r="K92">
        <v>179599.85482634729</v>
      </c>
      <c r="L92">
        <v>7.4248025000000002</v>
      </c>
      <c r="M92">
        <v>8.455008313100143E-2</v>
      </c>
      <c r="N92">
        <v>4.5891963436792524</v>
      </c>
      <c r="O92">
        <v>29.406117313558912</v>
      </c>
      <c r="P92">
        <v>9.7126449612707226</v>
      </c>
      <c r="Q92">
        <v>24.196927632832043</v>
      </c>
      <c r="R92">
        <v>7.9920842573424169</v>
      </c>
      <c r="S92">
        <v>39.217125129665966</v>
      </c>
      <c r="T92">
        <v>12.95315558747849</v>
      </c>
      <c r="U92">
        <v>164.35656337074664</v>
      </c>
      <c r="V92">
        <v>54.285879704989043</v>
      </c>
      <c r="W92">
        <v>135.24137945369634</v>
      </c>
      <c r="X92">
        <v>44.669328109514758</v>
      </c>
      <c r="Y92">
        <v>219.19221238434076</v>
      </c>
      <c r="Z92">
        <v>72.397729848643266</v>
      </c>
      <c r="AA92">
        <v>140.75211385372646</v>
      </c>
      <c r="AB92">
        <v>46.489487028580022</v>
      </c>
      <c r="AC92">
        <v>43126</v>
      </c>
      <c r="AD92">
        <v>9.6849605932005145E-18</v>
      </c>
      <c r="AE92">
        <v>3.1988780668531571E-18</v>
      </c>
      <c r="AF92">
        <v>1.5696881737335438E-17</v>
      </c>
      <c r="AG92">
        <v>5.1845756339785898E-18</v>
      </c>
      <c r="AH92">
        <v>2.8373144952350764E-2</v>
      </c>
      <c r="AI92">
        <v>9.3714610609196836E-3</v>
      </c>
      <c r="AJ92">
        <v>3.9573394688154545E-2</v>
      </c>
      <c r="AK92">
        <v>1.3070829053009851E-2</v>
      </c>
      <c r="AL92">
        <v>1.7175800295262721E-6</v>
      </c>
      <c r="AM92">
        <v>5.6730525970069241E-7</v>
      </c>
      <c r="AN92">
        <v>2.0715835140744867E-6</v>
      </c>
      <c r="AO92">
        <v>6.8423025608177257E-7</v>
      </c>
      <c r="AP92">
        <v>58003</v>
      </c>
      <c r="AQ92">
        <v>5.9995454932717006E-3</v>
      </c>
      <c r="AR92">
        <v>1.9816099719588407E-3</v>
      </c>
      <c r="AS92">
        <v>7.2360875896009778E-3</v>
      </c>
      <c r="AT92">
        <v>2.3900316018274645E-3</v>
      </c>
      <c r="AU92">
        <v>5</v>
      </c>
      <c r="AV92">
        <v>1.6514667437568009</v>
      </c>
      <c r="AW92">
        <v>6</v>
      </c>
      <c r="AX92">
        <v>1.9817600925081607</v>
      </c>
      <c r="AY92">
        <v>3.6970933158160295</v>
      </c>
      <c r="AZ92">
        <v>1.2211253319271462</v>
      </c>
      <c r="BA92">
        <v>2.7373235274797763</v>
      </c>
      <c r="BB92">
        <v>2.7373235274797763</v>
      </c>
      <c r="BC92" t="s">
        <v>400</v>
      </c>
      <c r="BD92">
        <v>1</v>
      </c>
      <c r="BE92" t="s">
        <v>333</v>
      </c>
      <c r="BN92">
        <v>27.189</v>
      </c>
      <c r="BO92">
        <v>755.25430410291438</v>
      </c>
      <c r="BP92">
        <v>755.25430410291438</v>
      </c>
    </row>
    <row r="93" spans="1:68" x14ac:dyDescent="0.25">
      <c r="A93" t="s">
        <v>336</v>
      </c>
      <c r="B93" t="s">
        <v>337</v>
      </c>
      <c r="C93" t="s">
        <v>337</v>
      </c>
      <c r="F93">
        <v>182.64</v>
      </c>
      <c r="G93">
        <v>1.920502107096719</v>
      </c>
      <c r="H93">
        <v>350.76050484014473</v>
      </c>
      <c r="I93">
        <v>60.224422655516619</v>
      </c>
      <c r="J93">
        <v>35042.385391000615</v>
      </c>
      <c r="K93">
        <v>5109.2516217111042</v>
      </c>
      <c r="L93">
        <v>6.9809475000000001</v>
      </c>
      <c r="M93">
        <v>0.19415035051620602</v>
      </c>
      <c r="N93">
        <v>5.5810069141617742</v>
      </c>
      <c r="O93">
        <v>1.5884553955211782</v>
      </c>
      <c r="P93">
        <v>0.34194143782853853</v>
      </c>
      <c r="Q93">
        <v>1.0836796402951907</v>
      </c>
      <c r="R93">
        <v>0.23328006275333307</v>
      </c>
      <c r="S93">
        <v>2.2293283920360714</v>
      </c>
      <c r="T93">
        <v>0.47990000721089476</v>
      </c>
      <c r="U93">
        <v>10.45363594076245</v>
      </c>
      <c r="V93">
        <v>2.2503189665880305</v>
      </c>
      <c r="W93">
        <v>7.1317032055189946</v>
      </c>
      <c r="X93">
        <v>1.5352177059157774</v>
      </c>
      <c r="Y93">
        <v>14.671225561926537</v>
      </c>
      <c r="Z93">
        <v>3.158225265561184</v>
      </c>
      <c r="AA93">
        <v>10.94371557043619</v>
      </c>
      <c r="AB93">
        <v>2.3558167562607042</v>
      </c>
      <c r="AC93">
        <v>45482</v>
      </c>
      <c r="AD93">
        <v>5.3861928935175677E-19</v>
      </c>
      <c r="AE93">
        <v>1.1594675856963323E-19</v>
      </c>
      <c r="AF93">
        <v>1.1080389716679375E-18</v>
      </c>
      <c r="AG93">
        <v>2.3852381389524409E-19</v>
      </c>
      <c r="AH93">
        <v>1.5779437638227208E-3</v>
      </c>
      <c r="AI93">
        <v>3.3967863431071278E-4</v>
      </c>
      <c r="AJ93">
        <v>2.7934760731092552E-3</v>
      </c>
      <c r="AK93">
        <v>6.0134217660244213E-4</v>
      </c>
      <c r="AL93">
        <v>9.0573395892503479E-8</v>
      </c>
      <c r="AM93">
        <v>1.9497429583368595E-8</v>
      </c>
      <c r="AN93">
        <v>1.3865761321877365E-7</v>
      </c>
      <c r="AO93">
        <v>2.9848356940702461E-8</v>
      </c>
      <c r="AP93">
        <v>61117</v>
      </c>
      <c r="AQ93">
        <v>3.333600801619154E-4</v>
      </c>
      <c r="AR93">
        <v>7.1761300598435621E-5</v>
      </c>
      <c r="AS93">
        <v>5.1033653538318962E-4</v>
      </c>
      <c r="AT93">
        <v>1.0985842547256852E-4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 t="s">
        <v>400</v>
      </c>
      <c r="BD93">
        <v>1</v>
      </c>
      <c r="BE93" t="s">
        <v>333</v>
      </c>
      <c r="BJ93">
        <v>3.3</v>
      </c>
      <c r="BK93">
        <v>40.909090909090907</v>
      </c>
      <c r="BN93">
        <v>22.991</v>
      </c>
      <c r="BO93">
        <v>41.14994765922161</v>
      </c>
      <c r="BP93">
        <v>41.14994765922161</v>
      </c>
    </row>
    <row r="94" spans="1:68" x14ac:dyDescent="0.25">
      <c r="A94" t="s">
        <v>338</v>
      </c>
      <c r="B94" t="s">
        <v>339</v>
      </c>
      <c r="C94" t="s">
        <v>339</v>
      </c>
      <c r="D94">
        <v>0.14914805930798108</v>
      </c>
      <c r="E94">
        <v>144722</v>
      </c>
      <c r="F94">
        <v>622.07031466460148</v>
      </c>
      <c r="G94">
        <v>0.81916885909806114</v>
      </c>
      <c r="H94">
        <v>509.58062994257347</v>
      </c>
      <c r="I94">
        <v>27.746470269410178</v>
      </c>
      <c r="J94">
        <v>231546.96723374573</v>
      </c>
      <c r="K94">
        <v>35936.538044374051</v>
      </c>
      <c r="L94">
        <v>8.2136775000000011</v>
      </c>
      <c r="M94">
        <v>0.38834054540453528</v>
      </c>
      <c r="N94">
        <v>4.3352093618309757</v>
      </c>
      <c r="O94">
        <v>24.701213632198829</v>
      </c>
      <c r="P94">
        <v>4.7469928990548098</v>
      </c>
      <c r="Q94">
        <v>22.027302907068492</v>
      </c>
      <c r="R94">
        <v>4.2331300818710247</v>
      </c>
      <c r="S94">
        <v>24.68070063131869</v>
      </c>
      <c r="T94">
        <v>4.7430507822436176</v>
      </c>
      <c r="U94">
        <v>131.78614621909412</v>
      </c>
      <c r="V94">
        <v>25.326200955582387</v>
      </c>
      <c r="W94">
        <v>117.52027268567851</v>
      </c>
      <c r="X94">
        <v>22.58463524264662</v>
      </c>
      <c r="Y94">
        <v>131.67670506475915</v>
      </c>
      <c r="Z94">
        <v>25.305168937065883</v>
      </c>
      <c r="AA94">
        <v>162.33886325843386</v>
      </c>
      <c r="AB94">
        <v>31.197715326986419</v>
      </c>
      <c r="AC94">
        <v>144720</v>
      </c>
      <c r="AD94">
        <v>2.8241673759362545E-17</v>
      </c>
      <c r="AE94">
        <v>5.4273861515193352E-18</v>
      </c>
      <c r="AF94">
        <v>3.1643651441253962E-17</v>
      </c>
      <c r="AG94">
        <v>6.0811663316814364E-18</v>
      </c>
      <c r="AH94">
        <v>8.2737053554349377E-2</v>
      </c>
      <c r="AI94">
        <v>1.5900117765843245E-2</v>
      </c>
      <c r="AJ94">
        <v>7.9776781708218669E-2</v>
      </c>
      <c r="AK94">
        <v>1.5331223069327745E-2</v>
      </c>
      <c r="AL94">
        <v>1.4925200722202956E-6</v>
      </c>
      <c r="AM94">
        <v>2.8682729075671859E-7</v>
      </c>
      <c r="AN94">
        <v>1.2444752869299067E-6</v>
      </c>
      <c r="AO94">
        <v>2.391589108967839E-7</v>
      </c>
      <c r="AP94">
        <v>154502</v>
      </c>
      <c r="AQ94">
        <v>1.3886896497501109E-2</v>
      </c>
      <c r="AR94">
        <v>2.6687352307911186E-3</v>
      </c>
      <c r="AS94">
        <v>1.1579006423400921E-2</v>
      </c>
      <c r="AT94">
        <v>2.2252129829906393E-3</v>
      </c>
      <c r="AU94">
        <v>47</v>
      </c>
      <c r="AV94">
        <v>9.0322957235083674</v>
      </c>
      <c r="AW94">
        <v>36</v>
      </c>
      <c r="AX94">
        <v>6.9183541711978975</v>
      </c>
      <c r="AY94">
        <v>39.993099850701427</v>
      </c>
      <c r="AZ94">
        <v>7.6857341436453961</v>
      </c>
      <c r="BA94">
        <v>27.33968774681524</v>
      </c>
      <c r="BB94">
        <v>27.33968774681524</v>
      </c>
      <c r="BC94" t="s">
        <v>75</v>
      </c>
      <c r="BD94">
        <v>0</v>
      </c>
      <c r="BH94">
        <v>2.0499999999999998</v>
      </c>
      <c r="BI94">
        <v>355.49132947976875</v>
      </c>
      <c r="BJ94">
        <v>30.1</v>
      </c>
      <c r="BK94">
        <v>373.14049586776866</v>
      </c>
      <c r="BN94" t="s">
        <v>111</v>
      </c>
    </row>
    <row r="95" spans="1:68" x14ac:dyDescent="0.25">
      <c r="A95" t="s">
        <v>340</v>
      </c>
      <c r="B95" t="s">
        <v>341</v>
      </c>
      <c r="C95" t="s">
        <v>341</v>
      </c>
      <c r="F95">
        <v>157.83000000000001</v>
      </c>
      <c r="G95">
        <v>1.1010107344784461</v>
      </c>
      <c r="H95">
        <v>173.77252422273315</v>
      </c>
      <c r="I95">
        <v>11.270331656662501</v>
      </c>
      <c r="J95">
        <v>3522048.0250873733</v>
      </c>
      <c r="K95">
        <v>551593.10420281626</v>
      </c>
      <c r="L95">
        <v>7.0451025000000005</v>
      </c>
      <c r="M95">
        <v>6.5270112199776492E-2</v>
      </c>
      <c r="N95">
        <v>7.4124023511616333</v>
      </c>
      <c r="O95">
        <v>54.165874671939811</v>
      </c>
      <c r="P95">
        <v>15.415224503454699</v>
      </c>
      <c r="Q95">
        <v>44.984742345858237</v>
      </c>
      <c r="R95">
        <v>12.802339234645576</v>
      </c>
      <c r="S95">
        <v>62.968443000149357</v>
      </c>
      <c r="T95">
        <v>17.920373138239786</v>
      </c>
      <c r="U95">
        <v>455.66513144295283</v>
      </c>
      <c r="V95">
        <v>129.67907085654673</v>
      </c>
      <c r="W95">
        <v>378.42975227669814</v>
      </c>
      <c r="X95">
        <v>107.69842867790128</v>
      </c>
      <c r="Y95">
        <v>529.71587794344373</v>
      </c>
      <c r="Z95">
        <v>150.75338912182215</v>
      </c>
      <c r="AA95">
        <v>504.54260879128555</v>
      </c>
      <c r="AB95">
        <v>143.58925491709127</v>
      </c>
      <c r="AC95">
        <v>31187</v>
      </c>
      <c r="AD95">
        <v>1.9597828878851681E-17</v>
      </c>
      <c r="AE95">
        <v>5.5774033702494524E-18</v>
      </c>
      <c r="AF95">
        <v>2.7432518368047779E-17</v>
      </c>
      <c r="AG95">
        <v>7.8071005388503407E-18</v>
      </c>
      <c r="AH95">
        <v>5.7413970266581162E-2</v>
      </c>
      <c r="AI95">
        <v>1.6339609517143344E-2</v>
      </c>
      <c r="AJ95">
        <v>6.9160097835653647E-2</v>
      </c>
      <c r="AK95">
        <v>1.9682474275076859E-2</v>
      </c>
      <c r="AL95">
        <v>4.8060984568082659E-6</v>
      </c>
      <c r="AM95">
        <v>1.3677815995056165E-6</v>
      </c>
      <c r="AN95">
        <v>5.006339723269869E-6</v>
      </c>
      <c r="AO95">
        <v>1.4247688464772007E-6</v>
      </c>
      <c r="AP95">
        <v>32318</v>
      </c>
      <c r="AQ95">
        <v>9.3537994142090485E-3</v>
      </c>
      <c r="AR95">
        <v>2.6620250998182892E-3</v>
      </c>
      <c r="AS95">
        <v>9.7435160747730322E-3</v>
      </c>
      <c r="AT95">
        <v>2.7729357026972392E-3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 t="s">
        <v>400</v>
      </c>
      <c r="BD95">
        <v>1</v>
      </c>
      <c r="BE95" t="s">
        <v>342</v>
      </c>
      <c r="BN95">
        <v>28.417000000000002</v>
      </c>
      <c r="BO95">
        <v>1769.123060749323</v>
      </c>
      <c r="BP95">
        <v>1769.123060749323</v>
      </c>
    </row>
    <row r="96" spans="1:68" x14ac:dyDescent="0.25">
      <c r="A96" t="s">
        <v>343</v>
      </c>
      <c r="B96" t="s">
        <v>344</v>
      </c>
      <c r="C96" t="s">
        <v>344</v>
      </c>
      <c r="F96">
        <v>91.27</v>
      </c>
      <c r="G96">
        <v>2.2262798255439971</v>
      </c>
      <c r="H96">
        <v>203.1925596774006</v>
      </c>
      <c r="I96">
        <v>32.70214585992322</v>
      </c>
      <c r="J96">
        <v>184711.36957297925</v>
      </c>
      <c r="K96">
        <v>33565.311837611742</v>
      </c>
      <c r="L96">
        <v>8.2930175000000013</v>
      </c>
      <c r="M96">
        <v>0.15747903609906136</v>
      </c>
      <c r="N96">
        <v>5.6916653976467542</v>
      </c>
      <c r="O96">
        <v>8.0678491602033002</v>
      </c>
      <c r="P96">
        <v>1.9419442452280953</v>
      </c>
      <c r="Q96">
        <v>6.8254693610637114</v>
      </c>
      <c r="R96">
        <v>1.6429014330213823</v>
      </c>
      <c r="S96">
        <v>10.165840921323522</v>
      </c>
      <c r="T96">
        <v>2.4469342303086674</v>
      </c>
      <c r="U96">
        <v>53.987347058765849</v>
      </c>
      <c r="V96">
        <v>12.994841109952088</v>
      </c>
      <c r="W96">
        <v>45.673757146128132</v>
      </c>
      <c r="X96">
        <v>10.993746671093451</v>
      </c>
      <c r="Y96">
        <v>68.026405931202007</v>
      </c>
      <c r="Z96">
        <v>16.374065119273901</v>
      </c>
      <c r="AA96">
        <v>49.774589936451562</v>
      </c>
      <c r="AB96">
        <v>11.980823707324328</v>
      </c>
      <c r="AC96">
        <v>35441</v>
      </c>
      <c r="AD96">
        <v>2.687953759128962E-18</v>
      </c>
      <c r="AE96">
        <v>6.4699478514397256E-19</v>
      </c>
      <c r="AF96">
        <v>4.0034331521664175E-18</v>
      </c>
      <c r="AG96">
        <v>9.636327869581835E-19</v>
      </c>
      <c r="AH96">
        <v>7.8746527566178996E-3</v>
      </c>
      <c r="AI96">
        <v>1.8954415607217853E-3</v>
      </c>
      <c r="AJ96">
        <v>1.0093051785024015E-2</v>
      </c>
      <c r="AK96">
        <v>2.4294137683435121E-3</v>
      </c>
      <c r="AL96">
        <v>5.8006161623396866E-7</v>
      </c>
      <c r="AM96">
        <v>1.3962176227584283E-7</v>
      </c>
      <c r="AN96">
        <v>6.4291691532232809E-7</v>
      </c>
      <c r="AO96">
        <v>1.5475113367619438E-7</v>
      </c>
      <c r="AP96">
        <v>39648</v>
      </c>
      <c r="AQ96">
        <v>1.3849890044586523E-3</v>
      </c>
      <c r="AR96">
        <v>3.333690768761094E-4</v>
      </c>
      <c r="AS96">
        <v>1.5350659888220246E-3</v>
      </c>
      <c r="AT96">
        <v>3.6949284795046767E-4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t="s">
        <v>400</v>
      </c>
      <c r="BD96">
        <v>1</v>
      </c>
      <c r="BE96" t="s">
        <v>342</v>
      </c>
      <c r="BN96">
        <v>22.327000000000002</v>
      </c>
      <c r="BO96">
        <v>25.970802527079904</v>
      </c>
      <c r="BP96">
        <v>25.970802527079904</v>
      </c>
    </row>
    <row r="97" spans="1:68" x14ac:dyDescent="0.25">
      <c r="A97" t="s">
        <v>345</v>
      </c>
      <c r="B97" t="s">
        <v>346</v>
      </c>
      <c r="C97" t="s">
        <v>346</v>
      </c>
      <c r="F97">
        <v>20096</v>
      </c>
      <c r="G97">
        <v>0.55468728728157268</v>
      </c>
      <c r="H97">
        <v>11146.995725210485</v>
      </c>
      <c r="I97">
        <v>295.46504633839879</v>
      </c>
      <c r="J97">
        <v>16247222.062862527</v>
      </c>
      <c r="K97">
        <v>2820308.7356710704</v>
      </c>
      <c r="L97">
        <v>6.2813050000000006</v>
      </c>
      <c r="M97">
        <v>8.6728230063113199E-2</v>
      </c>
      <c r="N97">
        <v>5.1010938872314933</v>
      </c>
      <c r="O97">
        <v>296.01811810952262</v>
      </c>
      <c r="P97">
        <v>91.912414092072396</v>
      </c>
      <c r="Q97">
        <v>261.6177221033019</v>
      </c>
      <c r="R97">
        <v>81.231231930495369</v>
      </c>
      <c r="S97">
        <v>352.27483255561174</v>
      </c>
      <c r="T97">
        <v>109.37989367288417</v>
      </c>
      <c r="U97">
        <v>1806.0343309077787</v>
      </c>
      <c r="V97">
        <v>560.7662677778327</v>
      </c>
      <c r="W97">
        <v>1596.1542851158827</v>
      </c>
      <c r="X97">
        <v>495.59937258342904</v>
      </c>
      <c r="Y97">
        <v>2149.2618275305408</v>
      </c>
      <c r="Z97">
        <v>667.33700067366431</v>
      </c>
      <c r="AA97">
        <v>1717.1584815792016</v>
      </c>
      <c r="AB97">
        <v>533.17068032378882</v>
      </c>
      <c r="AC97">
        <v>33067</v>
      </c>
      <c r="AD97">
        <v>8.7643305964373719E-17</v>
      </c>
      <c r="AE97">
        <v>2.7212887784170326E-17</v>
      </c>
      <c r="AF97">
        <v>1.1801391237948683E-16</v>
      </c>
      <c r="AG97">
        <v>3.6642836771348308E-17</v>
      </c>
      <c r="AH97">
        <v>0.25676059291105879</v>
      </c>
      <c r="AI97">
        <v>7.9723113196185455E-2</v>
      </c>
      <c r="AJ97">
        <v>0.29752477029743446</v>
      </c>
      <c r="AK97">
        <v>9.2380223429799624E-2</v>
      </c>
      <c r="AL97">
        <v>2.0271330677283281E-5</v>
      </c>
      <c r="AM97">
        <v>6.2941652061933522E-6</v>
      </c>
      <c r="AN97">
        <v>2.0312653086118271E-5</v>
      </c>
      <c r="AO97">
        <v>6.3069956450069585E-6</v>
      </c>
      <c r="AP97">
        <v>37283</v>
      </c>
      <c r="AQ97">
        <v>4.5513896911644702E-2</v>
      </c>
      <c r="AR97">
        <v>1.4131878705948744E-2</v>
      </c>
      <c r="AS97">
        <v>4.5606675421639813E-2</v>
      </c>
      <c r="AT97">
        <v>1.4160686053566435E-2</v>
      </c>
      <c r="AU97">
        <v>176</v>
      </c>
      <c r="AV97">
        <v>54.647279644618337</v>
      </c>
      <c r="AW97">
        <v>261</v>
      </c>
      <c r="AX97">
        <v>81.03943174571242</v>
      </c>
      <c r="AY97">
        <v>11.026502991671773</v>
      </c>
      <c r="AZ97">
        <v>3.4236840482278867</v>
      </c>
      <c r="BA97">
        <v>12.143704254957333</v>
      </c>
      <c r="BB97">
        <v>12.143704254957333</v>
      </c>
      <c r="BC97" t="s">
        <v>400</v>
      </c>
      <c r="BD97">
        <v>1</v>
      </c>
      <c r="BE97" t="s">
        <v>347</v>
      </c>
      <c r="BN97" t="s">
        <v>111</v>
      </c>
    </row>
    <row r="98" spans="1:68" x14ac:dyDescent="0.25">
      <c r="A98" t="s">
        <v>348</v>
      </c>
      <c r="B98" t="s">
        <v>349</v>
      </c>
      <c r="C98" t="s">
        <v>349</v>
      </c>
      <c r="F98" t="s">
        <v>74</v>
      </c>
      <c r="J98">
        <v>3413950</v>
      </c>
      <c r="K98">
        <v>588226.05773630936</v>
      </c>
      <c r="L98">
        <v>7.2104536184210541</v>
      </c>
      <c r="M98">
        <v>0.17585612293423339</v>
      </c>
      <c r="N98">
        <v>5.3096667258923747</v>
      </c>
      <c r="O98">
        <v>144.779159020105</v>
      </c>
      <c r="P98">
        <v>32.614671828479288</v>
      </c>
      <c r="Q98">
        <v>130.83729008046896</v>
      </c>
      <c r="R98">
        <v>29.473960947027393</v>
      </c>
      <c r="S98">
        <v>176.62898604505881</v>
      </c>
      <c r="T98">
        <v>39.789541908146269</v>
      </c>
      <c r="U98">
        <v>913.50824227183739</v>
      </c>
      <c r="V98">
        <v>205.78770961205518</v>
      </c>
      <c r="W98">
        <v>825.53969572666347</v>
      </c>
      <c r="X98">
        <v>185.97087066771005</v>
      </c>
      <c r="Y98">
        <v>1114.4700360766162</v>
      </c>
      <c r="Z98">
        <v>251.05874861633069</v>
      </c>
      <c r="AA98">
        <v>787.10751871357138</v>
      </c>
      <c r="AB98">
        <v>177.31318229999437</v>
      </c>
      <c r="AC98">
        <v>33359</v>
      </c>
      <c r="AD98">
        <v>4.5729881062307535E-17</v>
      </c>
      <c r="AE98">
        <v>1.0301655802513918E-17</v>
      </c>
      <c r="AF98">
        <v>6.173486564135329E-17</v>
      </c>
      <c r="AG98">
        <v>1.3907128601212529E-17</v>
      </c>
      <c r="AH98">
        <v>0.133970658068092</v>
      </c>
      <c r="AI98">
        <v>3.0179820611677032E-2</v>
      </c>
      <c r="AJ98">
        <v>0.15563971525851455</v>
      </c>
      <c r="AK98">
        <v>3.5061249636969542E-2</v>
      </c>
      <c r="AL98">
        <v>1.0484442710426364E-5</v>
      </c>
      <c r="AM98">
        <v>2.3618500108676742E-6</v>
      </c>
      <c r="AN98">
        <v>1.0532845709035112E-5</v>
      </c>
      <c r="AO98">
        <v>2.3727538448574784E-6</v>
      </c>
      <c r="AP98">
        <v>37263</v>
      </c>
      <c r="AQ98">
        <v>2.3527407787275453E-2</v>
      </c>
      <c r="AR98">
        <v>5.3000631385781097E-3</v>
      </c>
      <c r="AS98">
        <v>2.3636025585841179E-2</v>
      </c>
      <c r="AT98">
        <v>5.3245316731305239E-3</v>
      </c>
      <c r="AU98">
        <v>155</v>
      </c>
      <c r="AV98">
        <v>34.917139784686</v>
      </c>
      <c r="AW98">
        <v>108</v>
      </c>
      <c r="AX98">
        <v>24.329361914490889</v>
      </c>
      <c r="AY98">
        <v>18.775596231452514</v>
      </c>
      <c r="AZ98">
        <v>4.2296136655125878</v>
      </c>
      <c r="BA98">
        <v>9.6907046850899228</v>
      </c>
      <c r="BB98">
        <v>9.6907046850899228</v>
      </c>
      <c r="BC98" t="s">
        <v>400</v>
      </c>
      <c r="BD98">
        <v>1</v>
      </c>
      <c r="BE98" t="s">
        <v>342</v>
      </c>
      <c r="BN98" t="s">
        <v>111</v>
      </c>
    </row>
    <row r="99" spans="1:68" x14ac:dyDescent="0.25">
      <c r="A99" t="s">
        <v>350</v>
      </c>
      <c r="B99" t="s">
        <v>351</v>
      </c>
      <c r="C99" t="s">
        <v>351</v>
      </c>
      <c r="F99" t="s">
        <v>74</v>
      </c>
      <c r="J99">
        <v>81279.947022665059</v>
      </c>
      <c r="L99">
        <v>6.2936131250000003</v>
      </c>
      <c r="M99">
        <v>0.12252830529253232</v>
      </c>
      <c r="N99">
        <v>5.6341119688934498</v>
      </c>
      <c r="O99">
        <v>2.0962771149524388</v>
      </c>
      <c r="P99">
        <v>0.37977911382220325</v>
      </c>
      <c r="Q99">
        <v>1.863582359365183</v>
      </c>
      <c r="R99">
        <v>0.33762218359687507</v>
      </c>
      <c r="S99">
        <v>2.7082610250058994</v>
      </c>
      <c r="T99">
        <v>0.49065124297714247</v>
      </c>
      <c r="U99">
        <v>13.906937098423406</v>
      </c>
      <c r="V99">
        <v>2.5194971645436266</v>
      </c>
      <c r="W99">
        <v>12.363214035283255</v>
      </c>
      <c r="X99">
        <v>2.2398233691639708</v>
      </c>
      <c r="Y99">
        <v>17.966906880879282</v>
      </c>
      <c r="Z99">
        <v>3.2550352835871093</v>
      </c>
      <c r="AA99">
        <v>10.856065295211728</v>
      </c>
      <c r="AB99">
        <v>1.9667756843803677</v>
      </c>
      <c r="AC99">
        <v>33257</v>
      </c>
      <c r="AD99">
        <v>6.8275288804919056E-19</v>
      </c>
      <c r="AE99">
        <v>1.2369322974207756E-19</v>
      </c>
      <c r="AF99">
        <v>9.9221428402215276E-19</v>
      </c>
      <c r="AG99">
        <v>1.7975784729024935E-19</v>
      </c>
      <c r="AH99">
        <v>2.0001988106029176E-3</v>
      </c>
      <c r="AI99">
        <v>3.6237276376326603E-4</v>
      </c>
      <c r="AJ99">
        <v>2.5014705553549417E-3</v>
      </c>
      <c r="AK99">
        <v>4.5318735008304873E-4</v>
      </c>
      <c r="AL99">
        <v>1.5701414473542667E-7</v>
      </c>
      <c r="AM99">
        <v>2.8445997105933402E-8</v>
      </c>
      <c r="AN99">
        <v>1.6980506601246386E-7</v>
      </c>
      <c r="AO99">
        <v>3.0763307500114256E-8</v>
      </c>
      <c r="AP99">
        <v>37263</v>
      </c>
      <c r="AQ99">
        <v>3.5234450829580105E-4</v>
      </c>
      <c r="AR99">
        <v>6.3833681227653562E-5</v>
      </c>
      <c r="AS99">
        <v>3.8104772401946762E-4</v>
      </c>
      <c r="AT99">
        <v>6.9033796114004799E-5</v>
      </c>
      <c r="AU99">
        <v>1</v>
      </c>
      <c r="AW99">
        <v>1</v>
      </c>
      <c r="AY99">
        <v>8.0885115888644314</v>
      </c>
      <c r="BA99">
        <v>5.5657882941677546</v>
      </c>
      <c r="BB99">
        <v>5.5657882941677546</v>
      </c>
      <c r="BC99" t="s">
        <v>400</v>
      </c>
      <c r="BD99">
        <v>1</v>
      </c>
      <c r="BE99" t="s">
        <v>342</v>
      </c>
      <c r="BN99" t="s">
        <v>111</v>
      </c>
    </row>
    <row r="100" spans="1:68" x14ac:dyDescent="0.25">
      <c r="A100" t="s">
        <v>352</v>
      </c>
      <c r="B100" t="s">
        <v>353</v>
      </c>
      <c r="C100" t="s">
        <v>353</v>
      </c>
      <c r="F100" t="s">
        <v>74</v>
      </c>
      <c r="J100">
        <v>35244.856447644197</v>
      </c>
      <c r="L100">
        <v>6.4792038095238098</v>
      </c>
      <c r="M100">
        <v>0.13616343518280946</v>
      </c>
      <c r="N100">
        <v>5.8617927380507551</v>
      </c>
      <c r="O100">
        <v>1.0399362053799897</v>
      </c>
      <c r="P100">
        <v>0.18266081626634148</v>
      </c>
      <c r="Q100">
        <v>1.0735211382854091</v>
      </c>
      <c r="R100">
        <v>0.18855988125419101</v>
      </c>
      <c r="S100">
        <v>1.1029675387423266</v>
      </c>
      <c r="T100">
        <v>0.19373202884914928</v>
      </c>
      <c r="U100">
        <v>7.1358267021124711</v>
      </c>
      <c r="V100">
        <v>1.253380662582805</v>
      </c>
      <c r="W100">
        <v>7.3662795508307992</v>
      </c>
      <c r="X100">
        <v>1.2938588238777204</v>
      </c>
      <c r="Y100">
        <v>7.5683346476478102</v>
      </c>
      <c r="Z100">
        <v>1.3293490286849317</v>
      </c>
      <c r="AA100">
        <v>5.9697925923051702</v>
      </c>
      <c r="AB100">
        <v>1.0485712317831792</v>
      </c>
      <c r="AC100">
        <v>34195</v>
      </c>
      <c r="AD100">
        <v>4.1827305840794788E-19</v>
      </c>
      <c r="AE100">
        <v>7.346806263283985E-20</v>
      </c>
      <c r="AF100">
        <v>4.2974617760324551E-19</v>
      </c>
      <c r="AG100">
        <v>7.5483272129818889E-20</v>
      </c>
      <c r="AH100">
        <v>1.2253763969059112E-3</v>
      </c>
      <c r="AI100">
        <v>2.1523267651841777E-4</v>
      </c>
      <c r="AJ100">
        <v>1.0834327089034861E-3</v>
      </c>
      <c r="AK100">
        <v>1.9030081071718429E-4</v>
      </c>
      <c r="AL100">
        <v>9.3552540646382306E-8</v>
      </c>
      <c r="AM100">
        <v>1.6432145885347107E-8</v>
      </c>
      <c r="AN100">
        <v>7.1528258757545253E-8</v>
      </c>
      <c r="AO100">
        <v>1.2563665024037933E-8</v>
      </c>
      <c r="AP100">
        <v>37306</v>
      </c>
      <c r="AQ100">
        <v>2.1017699802928781E-4</v>
      </c>
      <c r="AR100">
        <v>3.6916785685340149E-5</v>
      </c>
      <c r="AS100">
        <v>1.6069680840361363E-4</v>
      </c>
      <c r="AT100">
        <v>2.822577966085376E-5</v>
      </c>
      <c r="AU100">
        <v>0</v>
      </c>
      <c r="AW100">
        <v>0</v>
      </c>
      <c r="AY100">
        <v>0</v>
      </c>
      <c r="BA100">
        <v>0</v>
      </c>
      <c r="BB100">
        <v>0</v>
      </c>
      <c r="BC100" t="s">
        <v>400</v>
      </c>
      <c r="BD100">
        <v>1</v>
      </c>
      <c r="BE100" t="s">
        <v>342</v>
      </c>
      <c r="BN100" t="s">
        <v>111</v>
      </c>
    </row>
    <row r="101" spans="1:68" x14ac:dyDescent="0.25">
      <c r="A101" t="s">
        <v>354</v>
      </c>
      <c r="B101" t="s">
        <v>355</v>
      </c>
      <c r="C101" t="s">
        <v>355</v>
      </c>
      <c r="F101" t="s">
        <v>74</v>
      </c>
      <c r="J101">
        <v>115366.77032113442</v>
      </c>
      <c r="K101">
        <v>41933.243300821006</v>
      </c>
      <c r="L101">
        <v>5.6366699999999996</v>
      </c>
      <c r="M101">
        <v>5.6568652919759307E-2</v>
      </c>
      <c r="N101">
        <v>5.3049517557205537</v>
      </c>
      <c r="O101">
        <v>1.2302914138185723</v>
      </c>
      <c r="P101">
        <v>0.59207732816709158</v>
      </c>
      <c r="Q101">
        <v>1.1556606609842317</v>
      </c>
      <c r="R101">
        <v>0.55616130352370485</v>
      </c>
      <c r="S101">
        <v>1.4466309280201881</v>
      </c>
      <c r="T101">
        <v>0.6961906464482418</v>
      </c>
      <c r="U101">
        <v>7.75692800960333</v>
      </c>
      <c r="V101">
        <v>3.7330189897494384</v>
      </c>
      <c r="W101">
        <v>7.2863847134897073</v>
      </c>
      <c r="X101">
        <v>3.5065701871156145</v>
      </c>
      <c r="Y101">
        <v>9.1209382095005402</v>
      </c>
      <c r="Z101">
        <v>4.389448438640069</v>
      </c>
      <c r="AA101">
        <v>6.629513640804011</v>
      </c>
      <c r="AB101">
        <v>3.190451204817855</v>
      </c>
      <c r="AC101">
        <v>39750</v>
      </c>
      <c r="AD101">
        <v>4.8094821620865068E-19</v>
      </c>
      <c r="AE101">
        <v>2.3145616692204208E-19</v>
      </c>
      <c r="AF101">
        <v>6.0204053649366875E-19</v>
      </c>
      <c r="AG101">
        <v>2.8973180523880265E-19</v>
      </c>
      <c r="AH101">
        <v>1.4089900853745329E-3</v>
      </c>
      <c r="AI101">
        <v>6.7807600361380522E-4</v>
      </c>
      <c r="AJ101">
        <v>1.5178038649717536E-3</v>
      </c>
      <c r="AK101">
        <v>7.3044259836367782E-4</v>
      </c>
      <c r="AL101">
        <v>9.253786763998715E-8</v>
      </c>
      <c r="AM101">
        <v>4.4533817607088681E-8</v>
      </c>
      <c r="AN101">
        <v>8.6201900250737384E-8</v>
      </c>
      <c r="AO101">
        <v>4.148463543687641E-8</v>
      </c>
      <c r="AP101">
        <v>41848</v>
      </c>
      <c r="AQ101">
        <v>2.3320889291787172E-4</v>
      </c>
      <c r="AR101">
        <v>1.1223170110165525E-4</v>
      </c>
      <c r="AS101">
        <v>2.172413330627084E-4</v>
      </c>
      <c r="AT101">
        <v>1.0454731830404645E-4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t="s">
        <v>400</v>
      </c>
      <c r="BD101">
        <v>1</v>
      </c>
      <c r="BE101" t="s">
        <v>342</v>
      </c>
      <c r="BN101">
        <v>25.501000000000001</v>
      </c>
      <c r="BO101">
        <v>234.39836405169569</v>
      </c>
      <c r="BP101">
        <v>234.39836405169569</v>
      </c>
    </row>
    <row r="102" spans="1:68" x14ac:dyDescent="0.25">
      <c r="A102" t="s">
        <v>356</v>
      </c>
      <c r="B102" t="s">
        <v>357</v>
      </c>
      <c r="C102" t="s">
        <v>357</v>
      </c>
      <c r="F102">
        <v>121.67</v>
      </c>
      <c r="G102">
        <v>2.4478431111853709</v>
      </c>
      <c r="H102">
        <v>297.82907133792406</v>
      </c>
      <c r="I102">
        <v>49.245799655490778</v>
      </c>
      <c r="J102">
        <v>724286.92904804507</v>
      </c>
      <c r="K102">
        <v>177387.06306901277</v>
      </c>
      <c r="L102">
        <v>5.3371491666666664</v>
      </c>
      <c r="M102">
        <v>3.7581714518469839E-2</v>
      </c>
      <c r="N102">
        <v>7.0101189179481187</v>
      </c>
      <c r="O102">
        <v>4.858759351915932</v>
      </c>
      <c r="P102">
        <v>2.9311889906444777</v>
      </c>
      <c r="Q102">
        <v>4.1256738618616406</v>
      </c>
      <c r="R102">
        <v>2.4889336818276253</v>
      </c>
      <c r="S102">
        <v>5.8421869351855831</v>
      </c>
      <c r="T102">
        <v>3.5244705047905569</v>
      </c>
      <c r="U102">
        <v>38.919240202539143</v>
      </c>
      <c r="V102">
        <v>23.479172386042578</v>
      </c>
      <c r="W102">
        <v>33.047138250181995</v>
      </c>
      <c r="X102">
        <v>19.93665477032572</v>
      </c>
      <c r="Y102">
        <v>46.796612091719375</v>
      </c>
      <c r="Z102">
        <v>28.231427866172989</v>
      </c>
      <c r="AA102">
        <v>39.126646099226932</v>
      </c>
      <c r="AB102">
        <v>23.604296072344567</v>
      </c>
      <c r="AC102">
        <v>29056</v>
      </c>
      <c r="AD102">
        <v>1.5944788820820981E-18</v>
      </c>
      <c r="AE102">
        <v>9.6191612023987028E-19</v>
      </c>
      <c r="AF102">
        <v>2.2578720483557567E-18</v>
      </c>
      <c r="AG102">
        <v>1.3621274920344727E-18</v>
      </c>
      <c r="AH102">
        <v>4.6711992278563649E-3</v>
      </c>
      <c r="AI102">
        <v>2.818037848365631E-3</v>
      </c>
      <c r="AJ102">
        <v>5.6923192274812824E-3</v>
      </c>
      <c r="AK102">
        <v>3.4340584174533334E-3</v>
      </c>
      <c r="AL102">
        <v>4.1970220150660429E-7</v>
      </c>
      <c r="AM102">
        <v>2.5319765464825896E-7</v>
      </c>
      <c r="AN102">
        <v>4.4227433570386421E-7</v>
      </c>
      <c r="AO102">
        <v>2.6681495619834867E-7</v>
      </c>
      <c r="AP102">
        <v>32335</v>
      </c>
      <c r="AQ102">
        <v>8.1726899833241674E-4</v>
      </c>
      <c r="AR102">
        <v>4.9304147762790223E-4</v>
      </c>
      <c r="AS102">
        <v>8.6122279566633233E-4</v>
      </c>
      <c r="AT102">
        <v>5.195578941677311E-4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t="s">
        <v>400</v>
      </c>
      <c r="BD102">
        <v>1</v>
      </c>
      <c r="BE102" t="s">
        <v>358</v>
      </c>
      <c r="BN102">
        <v>25.814</v>
      </c>
      <c r="BO102">
        <v>291.19034093086412</v>
      </c>
      <c r="BP102">
        <v>291.19034093086412</v>
      </c>
    </row>
    <row r="103" spans="1:68" x14ac:dyDescent="0.25">
      <c r="A103" t="s">
        <v>359</v>
      </c>
      <c r="B103" t="s">
        <v>360</v>
      </c>
      <c r="C103" t="s">
        <v>360</v>
      </c>
      <c r="F103" t="s">
        <v>74</v>
      </c>
      <c r="J103">
        <v>736051.55584154208</v>
      </c>
      <c r="K103">
        <v>89670.653532457029</v>
      </c>
      <c r="L103">
        <v>6.146275000000001</v>
      </c>
      <c r="M103">
        <v>9.2822123031458564E-2</v>
      </c>
      <c r="N103">
        <v>7.1183816257359167</v>
      </c>
      <c r="O103">
        <v>14.044314036636079</v>
      </c>
      <c r="P103">
        <v>4.2441232104299962</v>
      </c>
      <c r="Q103">
        <v>10.46771250864373</v>
      </c>
      <c r="R103">
        <v>3.1632916710743335</v>
      </c>
      <c r="S103">
        <v>18.769034007627166</v>
      </c>
      <c r="T103">
        <v>5.6719105441051676</v>
      </c>
      <c r="U103">
        <v>114.01710102109136</v>
      </c>
      <c r="V103">
        <v>34.455411888914213</v>
      </c>
      <c r="W103">
        <v>84.98088489365928</v>
      </c>
      <c r="X103">
        <v>25.680808979293335</v>
      </c>
      <c r="Y103">
        <v>152.37418082033295</v>
      </c>
      <c r="Z103">
        <v>46.046734344081202</v>
      </c>
      <c r="AA103">
        <v>115.97120241818766</v>
      </c>
      <c r="AB103">
        <v>35.045931801336835</v>
      </c>
      <c r="AC103">
        <v>26910</v>
      </c>
      <c r="AD103">
        <v>3.7973797864616069E-18</v>
      </c>
      <c r="AE103">
        <v>1.1475496523716067E-18</v>
      </c>
      <c r="AF103">
        <v>6.8088563086844415E-18</v>
      </c>
      <c r="AG103">
        <v>2.0576031709906108E-18</v>
      </c>
      <c r="AH103">
        <v>1.1124836914261181E-2</v>
      </c>
      <c r="AI103">
        <v>3.3618714617815091E-3</v>
      </c>
      <c r="AJ103">
        <v>1.716580162782317E-2</v>
      </c>
      <c r="AK103">
        <v>5.1874215375869934E-3</v>
      </c>
      <c r="AL103">
        <v>1.0792663560104697E-6</v>
      </c>
      <c r="AM103">
        <v>3.2614902941015248E-7</v>
      </c>
      <c r="AN103">
        <v>1.4400869334012765E-6</v>
      </c>
      <c r="AO103">
        <v>4.3518724824450367E-7</v>
      </c>
      <c r="AP103">
        <v>37283</v>
      </c>
      <c r="AQ103">
        <v>2.4232063720767104E-3</v>
      </c>
      <c r="AR103">
        <v>7.3228114812618991E-4</v>
      </c>
      <c r="AS103">
        <v>3.2333332860127904E-3</v>
      </c>
      <c r="AT103">
        <v>9.7709755068319817E-4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t="s">
        <v>400</v>
      </c>
      <c r="BD103">
        <v>1</v>
      </c>
      <c r="BE103" t="s">
        <v>342</v>
      </c>
      <c r="BN103">
        <v>25.055</v>
      </c>
      <c r="BO103">
        <v>172.06605363392498</v>
      </c>
      <c r="BP103">
        <v>172.06605363392498</v>
      </c>
    </row>
    <row r="104" spans="1:68" x14ac:dyDescent="0.25">
      <c r="A104" t="s">
        <v>361</v>
      </c>
      <c r="B104" t="s">
        <v>362</v>
      </c>
      <c r="C104" t="s">
        <v>362</v>
      </c>
      <c r="F104" t="s">
        <v>74</v>
      </c>
      <c r="J104">
        <v>840751.29339034134</v>
      </c>
      <c r="K104">
        <v>93924.931503576503</v>
      </c>
      <c r="L104">
        <v>8.1808549999999993</v>
      </c>
      <c r="M104">
        <v>0.25840704855303381</v>
      </c>
      <c r="N104">
        <v>5.6869349733181407</v>
      </c>
      <c r="O104">
        <v>59.442820305059762</v>
      </c>
      <c r="P104">
        <v>11.876848435394516</v>
      </c>
      <c r="Q104">
        <v>55.082799725440388</v>
      </c>
      <c r="R104">
        <v>11.005703638872598</v>
      </c>
      <c r="S104">
        <v>62.704283933728874</v>
      </c>
      <c r="T104">
        <v>12.528498357058103</v>
      </c>
      <c r="U104">
        <v>397.49027401056981</v>
      </c>
      <c r="V104">
        <v>79.419713175438417</v>
      </c>
      <c r="W104">
        <v>368.3350999123262</v>
      </c>
      <c r="X104">
        <v>73.59442456875189</v>
      </c>
      <c r="Y104">
        <v>419.29946921332242</v>
      </c>
      <c r="Z104">
        <v>83.777253826970693</v>
      </c>
      <c r="AA104">
        <v>425.53266316879154</v>
      </c>
      <c r="AB104">
        <v>85.022664113656276</v>
      </c>
      <c r="AC104">
        <v>85875</v>
      </c>
      <c r="AD104">
        <v>5.2524139222599415E-17</v>
      </c>
      <c r="AE104">
        <v>1.0494475826431708E-17</v>
      </c>
      <c r="AF104">
        <v>5.9791596571070039E-17</v>
      </c>
      <c r="AG104">
        <v>1.1946534948046647E-17</v>
      </c>
      <c r="AH104">
        <v>0.1538751759822892</v>
      </c>
      <c r="AI104">
        <v>3.0744707834055213E-2</v>
      </c>
      <c r="AJ104">
        <v>0.15074054132126752</v>
      </c>
      <c r="AK104">
        <v>3.0118398709114189E-2</v>
      </c>
      <c r="AL104">
        <v>4.6778952886943845E-6</v>
      </c>
      <c r="AM104">
        <v>9.3465708819573174E-7</v>
      </c>
      <c r="AN104">
        <v>3.9627952947499694E-6</v>
      </c>
      <c r="AO104">
        <v>7.9177802894782426E-7</v>
      </c>
      <c r="AP104">
        <v>101490</v>
      </c>
      <c r="AQ104">
        <v>2.8590691617668824E-2</v>
      </c>
      <c r="AR104">
        <v>5.7125033648050706E-3</v>
      </c>
      <c r="AS104">
        <v>2.4220092846021678E-2</v>
      </c>
      <c r="AT104">
        <v>4.8392450147406122E-3</v>
      </c>
      <c r="AU104">
        <v>53</v>
      </c>
      <c r="AV104">
        <v>10.589554194189683</v>
      </c>
      <c r="AW104">
        <v>63</v>
      </c>
      <c r="AX104">
        <v>12.58758328743302</v>
      </c>
      <c r="AY104">
        <v>14.389071259463309</v>
      </c>
      <c r="AZ104">
        <v>2.8749783001159228</v>
      </c>
      <c r="BA104">
        <v>15.025060756265393</v>
      </c>
      <c r="BB104">
        <v>15.025060756265393</v>
      </c>
      <c r="BC104" t="s">
        <v>201</v>
      </c>
      <c r="BD104">
        <v>1</v>
      </c>
      <c r="BN104">
        <v>27.085000000000001</v>
      </c>
      <c r="BO104">
        <v>702.72610873128679</v>
      </c>
      <c r="BP104">
        <v>702.72610873128679</v>
      </c>
    </row>
    <row r="105" spans="1:68" x14ac:dyDescent="0.25">
      <c r="A105" t="s">
        <v>363</v>
      </c>
      <c r="B105" t="s">
        <v>364</v>
      </c>
      <c r="C105" t="s">
        <v>364</v>
      </c>
      <c r="F105" t="s">
        <v>74</v>
      </c>
      <c r="J105">
        <v>63527.025232987951</v>
      </c>
      <c r="K105">
        <v>8730.3596227184462</v>
      </c>
      <c r="L105">
        <v>4.8541325000000004</v>
      </c>
      <c r="M105">
        <v>2.0305485562525739E-2</v>
      </c>
      <c r="N105">
        <v>5.7809931910500127</v>
      </c>
      <c r="O105">
        <v>0.20941719434124212</v>
      </c>
      <c r="P105">
        <v>0.24784973703127827</v>
      </c>
      <c r="Q105">
        <v>0.17722856405142945</v>
      </c>
      <c r="R105">
        <v>0.20975380332429158</v>
      </c>
      <c r="S105">
        <v>0.23208850725188909</v>
      </c>
      <c r="T105">
        <v>0.27468172167672944</v>
      </c>
      <c r="U105">
        <v>1.4200565689167601</v>
      </c>
      <c r="V105">
        <v>1.6806673792126343</v>
      </c>
      <c r="W105">
        <v>1.2017856860923142</v>
      </c>
      <c r="X105">
        <v>1.4223391121388649</v>
      </c>
      <c r="Y105">
        <v>1.5737905873960216</v>
      </c>
      <c r="Z105">
        <v>1.8626148843957975</v>
      </c>
      <c r="AA105">
        <v>1.6448922315112835</v>
      </c>
      <c r="AB105">
        <v>1.9467652038186791</v>
      </c>
      <c r="AC105">
        <v>38304</v>
      </c>
      <c r="AD105">
        <v>7.6439923416737056E-20</v>
      </c>
      <c r="AE105">
        <v>9.0468287368312941E-20</v>
      </c>
      <c r="AF105">
        <v>1.0010140191109978E-19</v>
      </c>
      <c r="AG105">
        <v>1.1847215420000656E-19</v>
      </c>
      <c r="AH105">
        <v>2.2393906576887284E-4</v>
      </c>
      <c r="AI105">
        <v>2.6503668305002492E-4</v>
      </c>
      <c r="AJ105">
        <v>2.5236555597175458E-4</v>
      </c>
      <c r="AK105">
        <v>2.9868004334653394E-4</v>
      </c>
      <c r="AL105">
        <v>1.5262807156661781E-8</v>
      </c>
      <c r="AM105">
        <v>1.8063859331309658E-8</v>
      </c>
      <c r="AN105">
        <v>1.487387987005014E-8</v>
      </c>
      <c r="AO105">
        <v>1.7603555553416861E-8</v>
      </c>
      <c r="AP105">
        <v>35832</v>
      </c>
      <c r="AQ105">
        <v>3.2934902259319165E-5</v>
      </c>
      <c r="AR105">
        <v>3.8979162574500812E-5</v>
      </c>
      <c r="AS105">
        <v>3.2095654142045669E-5</v>
      </c>
      <c r="AT105">
        <v>3.7985894443750832E-5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t="s">
        <v>123</v>
      </c>
      <c r="BD105">
        <v>1</v>
      </c>
      <c r="BE105" t="s">
        <v>91</v>
      </c>
      <c r="BN105" t="s">
        <v>111</v>
      </c>
    </row>
    <row r="106" spans="1:68" x14ac:dyDescent="0.25">
      <c r="A106" t="s">
        <v>365</v>
      </c>
      <c r="B106" t="s">
        <v>366</v>
      </c>
      <c r="C106" t="s">
        <v>366</v>
      </c>
      <c r="D106">
        <v>1.4266278339259111E-2</v>
      </c>
      <c r="E106">
        <v>16284</v>
      </c>
      <c r="F106">
        <v>169.76906267389035</v>
      </c>
      <c r="G106">
        <v>9.6741265214542018</v>
      </c>
      <c r="H106">
        <v>1642.3673917359031</v>
      </c>
      <c r="I106">
        <v>945.45422864420573</v>
      </c>
      <c r="J106">
        <v>5717233.4773840252</v>
      </c>
      <c r="K106">
        <v>1289921.7603182807</v>
      </c>
      <c r="L106">
        <v>5.0403024999999992</v>
      </c>
      <c r="M106">
        <v>4.5582839148666926E-2</v>
      </c>
      <c r="N106">
        <v>8.2604067351730954</v>
      </c>
      <c r="O106">
        <v>43.931164316835265</v>
      </c>
      <c r="P106">
        <v>24.220359620471228</v>
      </c>
      <c r="Q106">
        <v>30.408890546750754</v>
      </c>
      <c r="R106">
        <v>16.765188816532341</v>
      </c>
      <c r="S106">
        <v>58.781623209941209</v>
      </c>
      <c r="T106">
        <v>32.407792403403718</v>
      </c>
      <c r="U106">
        <v>406.82044992361728</v>
      </c>
      <c r="V106">
        <v>224.29038135772626</v>
      </c>
      <c r="W106">
        <v>281.59869482827219</v>
      </c>
      <c r="X106">
        <v>155.25246743306477</v>
      </c>
      <c r="Y106">
        <v>544.34173947774673</v>
      </c>
      <c r="Z106">
        <v>300.1093390445713</v>
      </c>
      <c r="AA106">
        <v>458.80222416007194</v>
      </c>
      <c r="AB106">
        <v>252.9492454077874</v>
      </c>
      <c r="AC106">
        <v>16284</v>
      </c>
      <c r="AD106">
        <v>7.614489967485789E-18</v>
      </c>
      <c r="AE106">
        <v>4.1980604932043794E-18</v>
      </c>
      <c r="AF106">
        <v>1.4719119052255369E-17</v>
      </c>
      <c r="AG106">
        <v>8.1150218139230186E-18</v>
      </c>
      <c r="AH106">
        <v>2.2307476164371207E-2</v>
      </c>
      <c r="AI106">
        <v>1.2298674604422204E-2</v>
      </c>
      <c r="AJ106">
        <v>3.7108358046132189E-2</v>
      </c>
      <c r="AK106">
        <v>2.0458774329778003E-2</v>
      </c>
      <c r="AL106">
        <v>3.576333637910731E-6</v>
      </c>
      <c r="AM106">
        <v>1.9717229939155418E-6</v>
      </c>
      <c r="AN106">
        <v>5.1445686014951202E-6</v>
      </c>
      <c r="AO106">
        <v>2.8363305083777661E-6</v>
      </c>
      <c r="AP106">
        <v>19345</v>
      </c>
      <c r="AQ106">
        <v>4.1663684523540537E-3</v>
      </c>
      <c r="AR106">
        <v>2.2970240783882507E-3</v>
      </c>
      <c r="AS106">
        <v>5.993335771313041E-3</v>
      </c>
      <c r="AT106">
        <v>3.3042772702431603E-3</v>
      </c>
      <c r="AU106">
        <v>0</v>
      </c>
      <c r="AV106">
        <v>0</v>
      </c>
      <c r="AY106">
        <v>0</v>
      </c>
      <c r="AZ106">
        <v>0</v>
      </c>
      <c r="BC106" t="s">
        <v>123</v>
      </c>
      <c r="BD106">
        <v>1</v>
      </c>
      <c r="BE106" t="s">
        <v>367</v>
      </c>
      <c r="BN106">
        <v>27.574999999999999</v>
      </c>
      <c r="BO106">
        <v>986.94008245495809</v>
      </c>
      <c r="BP106">
        <v>986.94008245495809</v>
      </c>
    </row>
    <row r="107" spans="1:68" x14ac:dyDescent="0.25">
      <c r="A107" t="s">
        <v>368</v>
      </c>
      <c r="B107" t="s">
        <v>369</v>
      </c>
      <c r="C107" t="s">
        <v>369</v>
      </c>
      <c r="D107">
        <v>6.2645583108206998E-3</v>
      </c>
      <c r="E107">
        <v>92186</v>
      </c>
      <c r="F107">
        <v>41.018701776782621</v>
      </c>
      <c r="G107">
        <v>0.86429209922436556</v>
      </c>
      <c r="H107">
        <v>35.452139866113662</v>
      </c>
      <c r="I107">
        <v>2.4296447259084104</v>
      </c>
      <c r="J107">
        <v>1995707.5484888868</v>
      </c>
      <c r="K107">
        <v>1446778.6574456815</v>
      </c>
      <c r="L107">
        <v>6.2498491666666673</v>
      </c>
      <c r="M107">
        <v>4.3786124346230075E-2</v>
      </c>
      <c r="N107">
        <v>6.7474719756831663</v>
      </c>
      <c r="O107">
        <v>18.265507943652072</v>
      </c>
      <c r="P107">
        <v>6.8275619106204175</v>
      </c>
      <c r="Q107">
        <v>16.049695780542269</v>
      </c>
      <c r="R107">
        <v>5.9993016305007147</v>
      </c>
      <c r="S107">
        <v>18.101178075231523</v>
      </c>
      <c r="T107">
        <v>6.76613617015557</v>
      </c>
      <c r="U107">
        <v>141.51151091506267</v>
      </c>
      <c r="V107">
        <v>52.896344564773493</v>
      </c>
      <c r="W107">
        <v>124.3445682779916</v>
      </c>
      <c r="X107">
        <v>46.479421255974607</v>
      </c>
      <c r="Y107">
        <v>140.23836986470678</v>
      </c>
      <c r="Z107">
        <v>52.420450361936496</v>
      </c>
      <c r="AA107">
        <v>180.05939454410881</v>
      </c>
      <c r="AB107">
        <v>67.305364166780848</v>
      </c>
      <c r="AC107">
        <v>92185</v>
      </c>
      <c r="AD107">
        <v>1.903426740929734E-17</v>
      </c>
      <c r="AE107">
        <v>7.1149206231325797E-18</v>
      </c>
      <c r="AF107">
        <v>2.1467239542631748E-17</v>
      </c>
      <c r="AG107">
        <v>8.0243542900417951E-18</v>
      </c>
      <c r="AH107">
        <v>5.5762955674281092E-2</v>
      </c>
      <c r="AI107">
        <v>2.0843933459712628E-2</v>
      </c>
      <c r="AJ107">
        <v>5.4121038656046679E-2</v>
      </c>
      <c r="AK107">
        <v>2.0230192515377561E-2</v>
      </c>
      <c r="AL107">
        <v>1.579189358442374E-6</v>
      </c>
      <c r="AM107">
        <v>5.9029363687120376E-7</v>
      </c>
      <c r="AN107">
        <v>1.3253914995073133E-6</v>
      </c>
      <c r="AO107">
        <v>4.9542517769625643E-7</v>
      </c>
      <c r="AP107">
        <v>92479</v>
      </c>
      <c r="AQ107">
        <v>8.7948461413234306E-3</v>
      </c>
      <c r="AR107">
        <v>3.2874725799856793E-3</v>
      </c>
      <c r="AS107">
        <v>7.3813911250530566E-3</v>
      </c>
      <c r="AT107">
        <v>2.7591296693349606E-3</v>
      </c>
      <c r="AU107">
        <v>15</v>
      </c>
      <c r="AV107">
        <v>5.6069302302046653</v>
      </c>
      <c r="AW107">
        <v>14</v>
      </c>
      <c r="AX107">
        <v>5.2331348815243546</v>
      </c>
      <c r="AY107">
        <v>12.06325311007166</v>
      </c>
      <c r="AZ107">
        <v>4.5091879024980823</v>
      </c>
      <c r="BA107">
        <v>9.9830025217109437</v>
      </c>
      <c r="BB107">
        <v>9.9830025217109437</v>
      </c>
      <c r="BC107" t="s">
        <v>165</v>
      </c>
      <c r="BD107">
        <v>1</v>
      </c>
      <c r="BE107" t="s">
        <v>370</v>
      </c>
      <c r="BN107">
        <v>26.102</v>
      </c>
      <c r="BO107">
        <v>355.52783128247461</v>
      </c>
      <c r="BP107">
        <v>355.52783128247461</v>
      </c>
    </row>
    <row r="108" spans="1:68" x14ac:dyDescent="0.25">
      <c r="A108" t="s">
        <v>371</v>
      </c>
      <c r="B108" t="s">
        <v>372</v>
      </c>
      <c r="C108" t="s">
        <v>372</v>
      </c>
      <c r="F108" t="s">
        <v>74</v>
      </c>
      <c r="L108">
        <v>8.2164283422459903</v>
      </c>
      <c r="M108">
        <v>1.4073964836740168E-2</v>
      </c>
      <c r="N108">
        <v>6.7556304011770738</v>
      </c>
      <c r="AC108">
        <v>56537</v>
      </c>
      <c r="AP108">
        <v>73201</v>
      </c>
      <c r="BD108">
        <v>1</v>
      </c>
      <c r="BE108" t="s">
        <v>323</v>
      </c>
      <c r="BN108" t="s">
        <v>111</v>
      </c>
    </row>
    <row r="109" spans="1:68" x14ac:dyDescent="0.25">
      <c r="A109" t="s">
        <v>373</v>
      </c>
      <c r="B109" t="s">
        <v>374</v>
      </c>
      <c r="C109" t="s">
        <v>374</v>
      </c>
      <c r="F109">
        <v>3884.3</v>
      </c>
      <c r="G109">
        <v>1.9806614710611821</v>
      </c>
      <c r="H109">
        <v>7693.4833520429502</v>
      </c>
      <c r="I109">
        <v>1125.8566882003252</v>
      </c>
      <c r="J109">
        <v>2485719.893142038</v>
      </c>
      <c r="K109">
        <v>722352.81937003776</v>
      </c>
      <c r="L109">
        <v>8.8762483333333329</v>
      </c>
      <c r="M109">
        <v>9.2911591784106698E-2</v>
      </c>
      <c r="N109">
        <v>4.2997003422313052</v>
      </c>
      <c r="O109">
        <v>68.561505328787391</v>
      </c>
      <c r="P109">
        <v>25.352448196981957</v>
      </c>
      <c r="Q109">
        <v>63.073918673306622</v>
      </c>
      <c r="R109">
        <v>23.323266431757343</v>
      </c>
      <c r="S109">
        <v>84.479460264511843</v>
      </c>
      <c r="T109">
        <v>31.238537278232076</v>
      </c>
      <c r="U109">
        <v>363.35543325486799</v>
      </c>
      <c r="V109">
        <v>134.36037838594672</v>
      </c>
      <c r="W109">
        <v>334.27286837879262</v>
      </c>
      <c r="X109">
        <v>123.6063230903363</v>
      </c>
      <c r="Y109">
        <v>447.71582447534934</v>
      </c>
      <c r="Z109">
        <v>165.55488670425191</v>
      </c>
      <c r="AA109">
        <v>293.58679733969086</v>
      </c>
      <c r="AB109">
        <v>108.56156140648721</v>
      </c>
      <c r="AC109">
        <v>12797</v>
      </c>
      <c r="AD109">
        <v>7.1032710254976085E-18</v>
      </c>
      <c r="AE109">
        <v>2.6266242235996729E-18</v>
      </c>
      <c r="AF109">
        <v>9.5139245343978016E-18</v>
      </c>
      <c r="AG109">
        <v>3.5180277584576474E-18</v>
      </c>
      <c r="AH109">
        <v>2.0809804696962097E-2</v>
      </c>
      <c r="AI109">
        <v>7.6949812148818875E-3</v>
      </c>
      <c r="AJ109">
        <v>2.3985546743180861E-2</v>
      </c>
      <c r="AK109">
        <v>8.8692966755421886E-3</v>
      </c>
      <c r="AL109">
        <v>4.2453012935767288E-6</v>
      </c>
      <c r="AM109">
        <v>1.5698135653505507E-6</v>
      </c>
      <c r="AN109">
        <v>4.2313579980073236E-6</v>
      </c>
      <c r="AO109">
        <v>1.5646576593224761E-6</v>
      </c>
      <c r="AP109">
        <v>13975</v>
      </c>
      <c r="AQ109">
        <v>3.5728209067637682E-3</v>
      </c>
      <c r="AR109">
        <v>1.3211459771988144E-3</v>
      </c>
      <c r="AS109">
        <v>3.5610863102122983E-3</v>
      </c>
      <c r="AT109">
        <v>1.3168067966374051E-3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400</v>
      </c>
      <c r="BD109">
        <v>1</v>
      </c>
      <c r="BE109" t="s">
        <v>375</v>
      </c>
      <c r="BN109">
        <v>24.184999999999999</v>
      </c>
      <c r="BO109">
        <v>94.145399346198246</v>
      </c>
      <c r="BP109">
        <v>94.145399346198246</v>
      </c>
    </row>
    <row r="110" spans="1:68" x14ac:dyDescent="0.25">
      <c r="A110" t="s">
        <v>376</v>
      </c>
      <c r="B110" t="s">
        <v>377</v>
      </c>
      <c r="C110" t="s">
        <v>377</v>
      </c>
      <c r="F110">
        <v>26448</v>
      </c>
      <c r="G110">
        <v>1.1539960269387324</v>
      </c>
      <c r="H110">
        <v>30520.886920475594</v>
      </c>
      <c r="I110">
        <v>2110.4870783376336</v>
      </c>
      <c r="J110">
        <v>18720616.15097921</v>
      </c>
      <c r="K110">
        <v>8591610.6978282928</v>
      </c>
      <c r="L110">
        <v>6.6377675000000007</v>
      </c>
      <c r="M110">
        <v>7.0292810283851564E-2</v>
      </c>
      <c r="N110">
        <v>6.0002356721759096</v>
      </c>
      <c r="O110">
        <v>292.13385737550885</v>
      </c>
      <c r="P110">
        <v>166.46712580386688</v>
      </c>
      <c r="Q110">
        <v>292.97309227780721</v>
      </c>
      <c r="R110">
        <v>166.94534843548851</v>
      </c>
      <c r="S110">
        <v>304.95211364245012</v>
      </c>
      <c r="T110">
        <v>173.77137426635269</v>
      </c>
      <c r="U110">
        <v>2045.0058494503864</v>
      </c>
      <c r="V110">
        <v>1165.3091122968237</v>
      </c>
      <c r="W110">
        <v>2050.8806915507903</v>
      </c>
      <c r="X110">
        <v>1168.6567834219434</v>
      </c>
      <c r="Y110">
        <v>2134.736664225321</v>
      </c>
      <c r="Z110">
        <v>1216.4405729423531</v>
      </c>
      <c r="AA110">
        <v>1892.404424110576</v>
      </c>
      <c r="AB110">
        <v>1078.3519862104815</v>
      </c>
      <c r="AC110">
        <v>12691</v>
      </c>
      <c r="AD110">
        <v>4.3220056270139876E-17</v>
      </c>
      <c r="AE110">
        <v>2.46281571366221E-17</v>
      </c>
      <c r="AF110">
        <v>4.4987228720742066E-17</v>
      </c>
      <c r="AG110">
        <v>2.5635147977376953E-17</v>
      </c>
      <c r="AH110">
        <v>0.126617853485369</v>
      </c>
      <c r="AI110">
        <v>7.2150863766780787E-2</v>
      </c>
      <c r="AJ110">
        <v>0.11341726260558646</v>
      </c>
      <c r="AK110">
        <v>6.4628748930753696E-2</v>
      </c>
      <c r="AL110">
        <v>2.6046404828003931E-5</v>
      </c>
      <c r="AM110">
        <v>1.4842066538246024E-5</v>
      </c>
      <c r="AN110">
        <v>2.0175375905898147E-5</v>
      </c>
      <c r="AO110">
        <v>1.1496568282910079E-5</v>
      </c>
      <c r="AP110">
        <v>13752</v>
      </c>
      <c r="AQ110">
        <v>2.1570716076639743E-2</v>
      </c>
      <c r="AR110">
        <v>1.2291677312136567E-2</v>
      </c>
      <c r="AS110">
        <v>1.6708536486298584E-2</v>
      </c>
      <c r="AT110">
        <v>9.5210533631777117E-3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 t="s">
        <v>400</v>
      </c>
      <c r="BD110">
        <v>1</v>
      </c>
      <c r="BE110" t="s">
        <v>378</v>
      </c>
      <c r="BN110">
        <v>24.597000000000001</v>
      </c>
      <c r="BO110">
        <v>125.2631879142554</v>
      </c>
      <c r="BP110">
        <v>125.2631879142554</v>
      </c>
    </row>
    <row r="111" spans="1:68" x14ac:dyDescent="0.25">
      <c r="A111" t="s">
        <v>379</v>
      </c>
      <c r="B111" t="s">
        <v>380</v>
      </c>
      <c r="C111" t="s">
        <v>380</v>
      </c>
      <c r="F111" t="s">
        <v>74</v>
      </c>
      <c r="J111">
        <v>798340.66450517613</v>
      </c>
      <c r="K111">
        <v>149212.47314727926</v>
      </c>
      <c r="L111">
        <v>6.2469200000000011</v>
      </c>
      <c r="M111">
        <v>9.5664218189642033E-2</v>
      </c>
      <c r="N111">
        <v>5.8637058599069789</v>
      </c>
      <c r="O111">
        <v>15.956312517580114</v>
      </c>
      <c r="P111">
        <v>6.2380917138852272</v>
      </c>
      <c r="Q111">
        <v>14.156454386930857</v>
      </c>
      <c r="R111">
        <v>5.5344404110794052</v>
      </c>
      <c r="S111">
        <v>16.924159462012067</v>
      </c>
      <c r="T111">
        <v>6.6164697381134543</v>
      </c>
      <c r="U111">
        <v>109.51943572942172</v>
      </c>
      <c r="V111">
        <v>42.816426651231204</v>
      </c>
      <c r="W111">
        <v>97.165738931083183</v>
      </c>
      <c r="X111">
        <v>37.986771080831709</v>
      </c>
      <c r="Y111">
        <v>116.16245247341237</v>
      </c>
      <c r="Z111">
        <v>45.413502113386514</v>
      </c>
      <c r="AA111">
        <v>125.45771836471512</v>
      </c>
      <c r="AB111">
        <v>49.047469615026387</v>
      </c>
      <c r="AC111">
        <v>24775</v>
      </c>
      <c r="AD111">
        <v>3.9973843554832566E-18</v>
      </c>
      <c r="AE111">
        <v>1.5627702326387043E-18</v>
      </c>
      <c r="AF111">
        <v>4.7789063853168753E-18</v>
      </c>
      <c r="AG111">
        <v>1.8683048662298E-18</v>
      </c>
      <c r="AH111">
        <v>1.171077204258455E-2</v>
      </c>
      <c r="AI111">
        <v>4.5783052921255047E-3</v>
      </c>
      <c r="AJ111">
        <v>1.2048096668401705E-2</v>
      </c>
      <c r="AK111">
        <v>4.7101817485988287E-3</v>
      </c>
      <c r="AL111">
        <v>1.2340153096362889E-6</v>
      </c>
      <c r="AM111">
        <v>4.8243606844428286E-7</v>
      </c>
      <c r="AN111">
        <v>1.0978502332757769E-6</v>
      </c>
      <c r="AO111">
        <v>4.2920257645613024E-7</v>
      </c>
      <c r="AP111">
        <v>28729</v>
      </c>
      <c r="AQ111">
        <v>2.1349709474195707E-3</v>
      </c>
      <c r="AR111">
        <v>8.3466305650570878E-4</v>
      </c>
      <c r="AS111">
        <v>1.8993916318205259E-3</v>
      </c>
      <c r="AT111">
        <v>7.4256374628086578E-4</v>
      </c>
      <c r="AU111">
        <v>0</v>
      </c>
      <c r="AV111">
        <v>0</v>
      </c>
      <c r="AW111">
        <v>2</v>
      </c>
      <c r="AX111">
        <v>0.78189640708181329</v>
      </c>
      <c r="AY111">
        <v>0</v>
      </c>
      <c r="AZ111">
        <v>0</v>
      </c>
      <c r="BA111">
        <v>1.7217267347706577</v>
      </c>
      <c r="BB111">
        <v>1.7217267347706577</v>
      </c>
      <c r="BC111" t="s">
        <v>400</v>
      </c>
      <c r="BD111">
        <v>1</v>
      </c>
      <c r="BE111" t="s">
        <v>381</v>
      </c>
      <c r="BN111">
        <v>25.033000000000001</v>
      </c>
      <c r="BO111">
        <v>169.46208218551851</v>
      </c>
      <c r="BP111">
        <v>169.46208218551851</v>
      </c>
    </row>
    <row r="112" spans="1:68" x14ac:dyDescent="0.25">
      <c r="A112" t="s">
        <v>382</v>
      </c>
      <c r="B112" t="s">
        <v>382</v>
      </c>
      <c r="C112" t="s">
        <v>382</v>
      </c>
      <c r="F112">
        <v>50.55</v>
      </c>
      <c r="G112">
        <v>2.916961012846679</v>
      </c>
      <c r="H112">
        <v>147.45237919939962</v>
      </c>
      <c r="I112">
        <v>25.215337258970916</v>
      </c>
      <c r="J112">
        <v>952127.00597785937</v>
      </c>
      <c r="K112">
        <v>557332.51769554615</v>
      </c>
      <c r="L112">
        <v>6.7107999999999999</v>
      </c>
      <c r="M112">
        <v>8.9205699653741047E-2</v>
      </c>
      <c r="N112">
        <v>5.2610893809070651</v>
      </c>
      <c r="O112">
        <v>19.062971339663886</v>
      </c>
      <c r="P112">
        <v>12.061614791205429</v>
      </c>
      <c r="Q112">
        <v>16.7094742339136</v>
      </c>
      <c r="R112">
        <v>10.572498797902082</v>
      </c>
      <c r="S112">
        <v>22.747319304202019</v>
      </c>
      <c r="T112">
        <v>14.392793132357165</v>
      </c>
      <c r="U112">
        <v>119.35496742330528</v>
      </c>
      <c r="V112">
        <v>75.518848285807891</v>
      </c>
      <c r="W112">
        <v>104.61951168649665</v>
      </c>
      <c r="X112">
        <v>66.195359953197425</v>
      </c>
      <c r="Y112">
        <v>142.42299933964154</v>
      </c>
      <c r="Z112">
        <v>90.114564242593573</v>
      </c>
      <c r="AA112">
        <v>114.72253488101157</v>
      </c>
      <c r="AB112">
        <v>72.587793316683843</v>
      </c>
      <c r="AC112">
        <v>24564</v>
      </c>
      <c r="AD112">
        <v>4.2673755525499304E-18</v>
      </c>
      <c r="AE112">
        <v>2.7000743570950676E-18</v>
      </c>
      <c r="AF112">
        <v>5.8093601824875186E-18</v>
      </c>
      <c r="AG112">
        <v>3.6757262787641993E-18</v>
      </c>
      <c r="AH112">
        <v>1.2501740606319298E-2</v>
      </c>
      <c r="AI112">
        <v>7.9101613660430056E-3</v>
      </c>
      <c r="AJ112">
        <v>1.4645972826591046E-2</v>
      </c>
      <c r="AK112">
        <v>9.2668702758443144E-3</v>
      </c>
      <c r="AL112">
        <v>1.3286790233682864E-6</v>
      </c>
      <c r="AM112">
        <v>8.4068817370974821E-7</v>
      </c>
      <c r="AN112">
        <v>1.3460384118925972E-6</v>
      </c>
      <c r="AO112">
        <v>8.516718893992039E-7</v>
      </c>
      <c r="AP112">
        <v>29533</v>
      </c>
      <c r="AQ112">
        <v>2.3630807178870407E-3</v>
      </c>
      <c r="AR112">
        <v>1.4951797824074794E-3</v>
      </c>
      <c r="AS112">
        <v>2.3939547179838553E-3</v>
      </c>
      <c r="AT112">
        <v>1.5147145280458259E-3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 t="s">
        <v>400</v>
      </c>
      <c r="BD112">
        <v>1</v>
      </c>
      <c r="BE112" t="s">
        <v>323</v>
      </c>
      <c r="BN112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0.42578125" customWidth="1"/>
  </cols>
  <sheetData>
    <row r="1" spans="1:16" x14ac:dyDescent="0.25">
      <c r="A1" t="s">
        <v>383</v>
      </c>
      <c r="C1" t="s">
        <v>75</v>
      </c>
      <c r="E1" t="s">
        <v>384</v>
      </c>
      <c r="G1" t="s">
        <v>161</v>
      </c>
      <c r="I1" t="s">
        <v>135</v>
      </c>
      <c r="K1" t="s">
        <v>123</v>
      </c>
      <c r="M1" t="s">
        <v>201</v>
      </c>
      <c r="O1" t="s">
        <v>385</v>
      </c>
    </row>
    <row r="2" spans="1:16" x14ac:dyDescent="0.25">
      <c r="A2" t="s">
        <v>271</v>
      </c>
      <c r="B2">
        <v>212740.89329941879</v>
      </c>
      <c r="C2" t="s">
        <v>118</v>
      </c>
      <c r="D2">
        <v>36941.527369009564</v>
      </c>
      <c r="E2" t="s">
        <v>194</v>
      </c>
      <c r="F2">
        <v>1086.2302005889583</v>
      </c>
      <c r="G2" t="s">
        <v>204</v>
      </c>
      <c r="H2">
        <v>1735.9328994191944</v>
      </c>
      <c r="I2" t="s">
        <v>249</v>
      </c>
      <c r="J2">
        <v>6115.7765576335069</v>
      </c>
      <c r="K2" t="s">
        <v>121</v>
      </c>
      <c r="L2">
        <v>2205.5160937005917</v>
      </c>
      <c r="M2" t="s">
        <v>153</v>
      </c>
      <c r="N2">
        <v>11814.314326197213</v>
      </c>
      <c r="O2" t="s">
        <v>265</v>
      </c>
      <c r="P2">
        <v>2947.4969517426944</v>
      </c>
    </row>
    <row r="3" spans="1:16" x14ac:dyDescent="0.25">
      <c r="A3" t="s">
        <v>100</v>
      </c>
      <c r="B3">
        <v>54797.745066799915</v>
      </c>
      <c r="C3" t="s">
        <v>127</v>
      </c>
      <c r="D3">
        <v>31809.324476898102</v>
      </c>
      <c r="E3" t="s">
        <v>197</v>
      </c>
      <c r="F3">
        <v>991.18795402209616</v>
      </c>
      <c r="G3" t="s">
        <v>277</v>
      </c>
      <c r="H3">
        <v>534.17691817257992</v>
      </c>
      <c r="I3" t="s">
        <v>246</v>
      </c>
      <c r="J3">
        <v>282.7033439210515</v>
      </c>
      <c r="K3" t="s">
        <v>303</v>
      </c>
      <c r="L3">
        <v>1666.7041706717107</v>
      </c>
      <c r="M3" t="s">
        <v>292</v>
      </c>
      <c r="N3">
        <v>7514.5373954837351</v>
      </c>
      <c r="O3" t="s">
        <v>81</v>
      </c>
      <c r="P3">
        <v>2096.3148393161218</v>
      </c>
    </row>
    <row r="4" spans="1:16" x14ac:dyDescent="0.25">
      <c r="A4" t="s">
        <v>169</v>
      </c>
      <c r="B4">
        <v>5587.0824848833518</v>
      </c>
      <c r="C4" t="s">
        <v>115</v>
      </c>
      <c r="D4">
        <v>5064.094454901734</v>
      </c>
      <c r="E4" t="s">
        <v>226</v>
      </c>
      <c r="F4">
        <v>536.1940867040978</v>
      </c>
      <c r="G4" t="s">
        <v>274</v>
      </c>
      <c r="H4">
        <v>256.15840135398003</v>
      </c>
      <c r="I4" t="s">
        <v>137</v>
      </c>
      <c r="J4">
        <v>42.130803834783364</v>
      </c>
      <c r="K4" t="s">
        <v>365</v>
      </c>
      <c r="L4">
        <v>407.53061930177705</v>
      </c>
      <c r="M4" t="s">
        <v>283</v>
      </c>
      <c r="N4">
        <v>7235.6493763030958</v>
      </c>
      <c r="O4" t="s">
        <v>376</v>
      </c>
      <c r="P4">
        <v>2050.5058242613641</v>
      </c>
    </row>
    <row r="5" spans="1:16" x14ac:dyDescent="0.25">
      <c r="A5" t="s">
        <v>105</v>
      </c>
      <c r="B5">
        <v>5578.3726753314204</v>
      </c>
      <c r="C5" t="s">
        <v>95</v>
      </c>
      <c r="D5">
        <v>3291.15552235826</v>
      </c>
      <c r="E5" t="s">
        <v>214</v>
      </c>
      <c r="F5">
        <v>354.03616480109633</v>
      </c>
      <c r="G5" t="s">
        <v>314</v>
      </c>
      <c r="H5">
        <v>237.96623853419217</v>
      </c>
      <c r="I5" t="s">
        <v>220</v>
      </c>
      <c r="J5">
        <v>20.013564977446521</v>
      </c>
      <c r="K5" t="s">
        <v>300</v>
      </c>
      <c r="L5">
        <v>241.3913187398654</v>
      </c>
      <c r="M5" t="s">
        <v>289</v>
      </c>
      <c r="N5">
        <v>4846.0537060696743</v>
      </c>
      <c r="O5" t="s">
        <v>321</v>
      </c>
      <c r="P5">
        <v>1988.9904817193535</v>
      </c>
    </row>
    <row r="6" spans="1:16" x14ac:dyDescent="0.25">
      <c r="A6" t="s">
        <v>243</v>
      </c>
      <c r="B6">
        <v>3802.2752321085682</v>
      </c>
      <c r="C6" t="s">
        <v>140</v>
      </c>
      <c r="D6">
        <v>896.34254635540833</v>
      </c>
      <c r="E6" t="s">
        <v>188</v>
      </c>
      <c r="F6">
        <v>353.67134722587252</v>
      </c>
      <c r="G6" t="s">
        <v>298</v>
      </c>
      <c r="H6">
        <v>190.5849997238312</v>
      </c>
      <c r="I6" t="s">
        <v>252</v>
      </c>
      <c r="J6">
        <v>17.649171007122202</v>
      </c>
      <c r="K6" t="s">
        <v>176</v>
      </c>
      <c r="L6">
        <v>97.375896526205878</v>
      </c>
      <c r="M6" t="s">
        <v>172</v>
      </c>
      <c r="N6">
        <v>1491.9257218455575</v>
      </c>
      <c r="O6" t="s">
        <v>345</v>
      </c>
      <c r="P6">
        <v>1833.7270420473428</v>
      </c>
    </row>
    <row r="7" spans="1:16" x14ac:dyDescent="0.25">
      <c r="A7" t="s">
        <v>232</v>
      </c>
      <c r="B7">
        <v>2458.8500180758419</v>
      </c>
      <c r="C7" t="s">
        <v>112</v>
      </c>
      <c r="D7">
        <v>784.45558351588227</v>
      </c>
      <c r="E7" t="s">
        <v>191</v>
      </c>
      <c r="F7">
        <v>278.41612102270881</v>
      </c>
      <c r="G7" t="s">
        <v>311</v>
      </c>
      <c r="H7">
        <v>175.72231439575296</v>
      </c>
      <c r="I7" t="s">
        <v>132</v>
      </c>
      <c r="J7">
        <v>0.50587673382249798</v>
      </c>
      <c r="K7" t="s">
        <v>363</v>
      </c>
      <c r="L7">
        <v>1.4187721062218854</v>
      </c>
      <c r="M7" t="s">
        <v>150</v>
      </c>
      <c r="N7">
        <v>1107.1995354701946</v>
      </c>
      <c r="O7" t="s">
        <v>348</v>
      </c>
      <c r="P7">
        <v>914.19354723538493</v>
      </c>
    </row>
    <row r="8" spans="1:16" x14ac:dyDescent="0.25">
      <c r="A8" t="s">
        <v>309</v>
      </c>
      <c r="B8">
        <v>836.49660585307902</v>
      </c>
      <c r="C8" t="s">
        <v>130</v>
      </c>
      <c r="D8">
        <v>219.02896426596371</v>
      </c>
      <c r="E8" t="s">
        <v>182</v>
      </c>
      <c r="F8">
        <v>247.02802957401622</v>
      </c>
      <c r="G8" t="s">
        <v>209</v>
      </c>
      <c r="H8">
        <v>166.61417475127644</v>
      </c>
      <c r="I8" t="s">
        <v>223</v>
      </c>
      <c r="J8">
        <v>0.35405741310112809</v>
      </c>
      <c r="K8" t="s">
        <v>305</v>
      </c>
      <c r="M8" t="s">
        <v>280</v>
      </c>
      <c r="N8">
        <v>862.41072674995758</v>
      </c>
      <c r="O8" t="s">
        <v>340</v>
      </c>
      <c r="P8">
        <v>455.95423264739998</v>
      </c>
    </row>
    <row r="9" spans="1:16" x14ac:dyDescent="0.25">
      <c r="A9" t="s">
        <v>85</v>
      </c>
      <c r="B9">
        <v>643.40432892561853</v>
      </c>
      <c r="C9" t="s">
        <v>338</v>
      </c>
      <c r="D9">
        <v>133.03235736766871</v>
      </c>
      <c r="E9" t="s">
        <v>179</v>
      </c>
      <c r="F9">
        <v>165.69318463139896</v>
      </c>
      <c r="G9" t="s">
        <v>316</v>
      </c>
      <c r="H9">
        <v>124.65355858453822</v>
      </c>
      <c r="I9" t="s">
        <v>255</v>
      </c>
      <c r="J9">
        <v>7.6216859794809355E-2</v>
      </c>
      <c r="M9" t="s">
        <v>361</v>
      </c>
      <c r="N9">
        <v>397.08882275838829</v>
      </c>
      <c r="O9" t="s">
        <v>373</v>
      </c>
      <c r="P9">
        <v>363.36621286171226</v>
      </c>
    </row>
    <row r="10" spans="1:16" x14ac:dyDescent="0.25">
      <c r="A10" t="s">
        <v>260</v>
      </c>
      <c r="B10">
        <v>428.05819331630846</v>
      </c>
      <c r="C10" t="s">
        <v>92</v>
      </c>
      <c r="D10">
        <v>121.18879481847696</v>
      </c>
      <c r="E10" t="s">
        <v>368</v>
      </c>
      <c r="F10">
        <v>141.67475258005382</v>
      </c>
      <c r="G10" t="s">
        <v>206</v>
      </c>
      <c r="H10">
        <v>11.486330897935334</v>
      </c>
      <c r="I10" t="s">
        <v>217</v>
      </c>
      <c r="M10" t="s">
        <v>286</v>
      </c>
      <c r="N10">
        <v>212.54763304379912</v>
      </c>
      <c r="O10" t="s">
        <v>307</v>
      </c>
      <c r="P10">
        <v>320.40723788685006</v>
      </c>
    </row>
    <row r="11" spans="1:16" x14ac:dyDescent="0.25">
      <c r="A11" t="s">
        <v>156</v>
      </c>
      <c r="B11">
        <v>120.35763397721962</v>
      </c>
      <c r="C11" t="s">
        <v>148</v>
      </c>
      <c r="D11">
        <v>75.793839299974636</v>
      </c>
      <c r="E11" t="s">
        <v>240</v>
      </c>
      <c r="F11">
        <v>108.11038507636528</v>
      </c>
      <c r="G11" t="s">
        <v>159</v>
      </c>
      <c r="H11">
        <v>5.218865590588166</v>
      </c>
      <c r="M11" t="s">
        <v>211</v>
      </c>
      <c r="N11">
        <v>199.37911727716272</v>
      </c>
      <c r="O11" t="s">
        <v>334</v>
      </c>
      <c r="P11">
        <v>164.29129849896265</v>
      </c>
    </row>
    <row r="12" spans="1:16" x14ac:dyDescent="0.25">
      <c r="A12" t="s">
        <v>257</v>
      </c>
      <c r="B12">
        <v>47.742549701846613</v>
      </c>
      <c r="C12" t="s">
        <v>268</v>
      </c>
      <c r="D12">
        <v>74.724791444879116</v>
      </c>
      <c r="E12" t="s">
        <v>167</v>
      </c>
      <c r="F12">
        <v>66.816599756646085</v>
      </c>
      <c r="M12" t="s">
        <v>295</v>
      </c>
      <c r="N12">
        <v>52.570181373984354</v>
      </c>
      <c r="O12" t="s">
        <v>382</v>
      </c>
      <c r="P12">
        <v>119.18007091933312</v>
      </c>
    </row>
    <row r="13" spans="1:16" x14ac:dyDescent="0.25">
      <c r="A13" t="s">
        <v>108</v>
      </c>
      <c r="C13" t="s">
        <v>97</v>
      </c>
      <c r="D13">
        <v>71.075395330879516</v>
      </c>
      <c r="E13" t="s">
        <v>237</v>
      </c>
      <c r="F13">
        <v>53.461170235180248</v>
      </c>
      <c r="M13" t="s">
        <v>89</v>
      </c>
      <c r="N13">
        <v>15.119021787002847</v>
      </c>
      <c r="O13" t="s">
        <v>359</v>
      </c>
      <c r="P13">
        <v>114.08716503203559</v>
      </c>
    </row>
    <row r="14" spans="1:16" x14ac:dyDescent="0.25">
      <c r="C14" t="s">
        <v>125</v>
      </c>
      <c r="D14">
        <v>66.392381344576151</v>
      </c>
      <c r="E14" t="s">
        <v>229</v>
      </c>
      <c r="F14">
        <v>33.989902535705355</v>
      </c>
      <c r="M14" t="s">
        <v>199</v>
      </c>
      <c r="N14">
        <v>5.0000353954118752</v>
      </c>
      <c r="O14" t="s">
        <v>379</v>
      </c>
      <c r="P14">
        <v>109.39316010714926</v>
      </c>
    </row>
    <row r="15" spans="1:16" x14ac:dyDescent="0.25">
      <c r="C15" t="s">
        <v>262</v>
      </c>
      <c r="D15">
        <v>28.371995388751731</v>
      </c>
      <c r="E15" t="s">
        <v>185</v>
      </c>
      <c r="F15">
        <v>2.2037430287769544</v>
      </c>
      <c r="O15" t="s">
        <v>324</v>
      </c>
      <c r="P15">
        <v>54.728373001224689</v>
      </c>
    </row>
    <row r="16" spans="1:16" x14ac:dyDescent="0.25">
      <c r="C16" t="s">
        <v>146</v>
      </c>
      <c r="D16">
        <v>28.056017732004229</v>
      </c>
      <c r="E16" t="s">
        <v>234</v>
      </c>
      <c r="F16">
        <v>0.41884595530865604</v>
      </c>
      <c r="O16" t="s">
        <v>343</v>
      </c>
      <c r="P16">
        <v>53.900116854243834</v>
      </c>
    </row>
    <row r="17" spans="3:16" x14ac:dyDescent="0.25">
      <c r="C17" t="s">
        <v>77</v>
      </c>
      <c r="D17">
        <v>24.338376693024351</v>
      </c>
      <c r="E17" t="s">
        <v>163</v>
      </c>
      <c r="O17" t="s">
        <v>356</v>
      </c>
      <c r="P17">
        <v>38.863008258018588</v>
      </c>
    </row>
    <row r="18" spans="3:16" x14ac:dyDescent="0.25">
      <c r="C18" t="s">
        <v>72</v>
      </c>
      <c r="D18">
        <v>6.0340661166224914</v>
      </c>
      <c r="O18" t="s">
        <v>350</v>
      </c>
      <c r="P18">
        <v>14.106277809203448</v>
      </c>
    </row>
    <row r="19" spans="3:16" x14ac:dyDescent="0.25">
      <c r="C19" t="s">
        <v>143</v>
      </c>
      <c r="D19">
        <v>3.643750636112665</v>
      </c>
      <c r="O19" t="s">
        <v>336</v>
      </c>
      <c r="P19">
        <v>10.434724913329791</v>
      </c>
    </row>
    <row r="20" spans="3:16" x14ac:dyDescent="0.25">
      <c r="O20" t="s">
        <v>326</v>
      </c>
      <c r="P20">
        <v>10.022081823902768</v>
      </c>
    </row>
    <row r="21" spans="3:16" x14ac:dyDescent="0.25">
      <c r="O21" t="s">
        <v>354</v>
      </c>
      <c r="P21">
        <v>7.6252318989423724</v>
      </c>
    </row>
    <row r="22" spans="3:16" x14ac:dyDescent="0.25">
      <c r="O22" t="s">
        <v>352</v>
      </c>
      <c r="P22">
        <v>7.1586458109687454</v>
      </c>
    </row>
    <row r="23" spans="3:16" x14ac:dyDescent="0.25">
      <c r="O23" t="s">
        <v>318</v>
      </c>
      <c r="P23">
        <v>5.9995837956020202</v>
      </c>
    </row>
    <row r="24" spans="3:16" x14ac:dyDescent="0.25">
      <c r="O24" t="s">
        <v>331</v>
      </c>
      <c r="P24">
        <v>4.1913260603129947</v>
      </c>
    </row>
  </sheetData>
  <sortState xmlns:xlrd2="http://schemas.microsoft.com/office/spreadsheetml/2017/richdata2" ref="M2:N14">
    <sortCondition descending="1" ref="N2:N14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"/>
  <sheetViews>
    <sheetView workbookViewId="0">
      <selection activeCell="E22" sqref="E22"/>
    </sheetView>
  </sheetViews>
  <sheetFormatPr baseColWidth="10" defaultColWidth="11.42578125" defaultRowHeight="15" x14ac:dyDescent="0.25"/>
  <cols>
    <col min="1" max="1" width="11.7109375" bestFit="1" customWidth="1"/>
    <col min="2" max="9" width="12" bestFit="1" customWidth="1"/>
  </cols>
  <sheetData>
    <row r="1" spans="1:9" x14ac:dyDescent="0.25">
      <c r="A1" t="s">
        <v>386</v>
      </c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</row>
    <row r="2" spans="1:9" x14ac:dyDescent="0.25">
      <c r="A2" t="s">
        <v>100</v>
      </c>
      <c r="B2">
        <v>665241271.32870746</v>
      </c>
      <c r="C2">
        <v>693297566.15867221</v>
      </c>
      <c r="D2">
        <v>667781567.94452095</v>
      </c>
      <c r="E2">
        <v>653596051.93857169</v>
      </c>
      <c r="F2">
        <v>669979114.34261799</v>
      </c>
      <c r="G2">
        <v>16727535.13849513</v>
      </c>
      <c r="H2">
        <v>8363767.5692475652</v>
      </c>
      <c r="I2">
        <v>2.496724865059137E-2</v>
      </c>
    </row>
    <row r="3" spans="1:9" x14ac:dyDescent="0.25">
      <c r="A3" t="s">
        <v>271</v>
      </c>
      <c r="B3">
        <v>445545605.95026755</v>
      </c>
      <c r="C3">
        <v>424069019.90467006</v>
      </c>
      <c r="D3">
        <v>616705392.49255621</v>
      </c>
      <c r="E3">
        <v>437910859.96111178</v>
      </c>
      <c r="F3">
        <v>481057719.57715136</v>
      </c>
      <c r="G3">
        <v>90867604.727427229</v>
      </c>
      <c r="H3">
        <v>45433802.363713615</v>
      </c>
      <c r="I3">
        <v>0.18889127235563261</v>
      </c>
    </row>
    <row r="4" spans="1:9" x14ac:dyDescent="0.25">
      <c r="A4" t="s">
        <v>118</v>
      </c>
      <c r="B4">
        <v>220357176.95018899</v>
      </c>
      <c r="C4">
        <v>232928563.1328305</v>
      </c>
      <c r="D4">
        <v>470626658.09676749</v>
      </c>
      <c r="E4">
        <v>224931467.7049875</v>
      </c>
      <c r="F4">
        <v>287210966.47119361</v>
      </c>
      <c r="G4">
        <v>122387445.41627489</v>
      </c>
      <c r="H4">
        <v>61193722.708137445</v>
      </c>
      <c r="I4">
        <v>0.42612385912691109</v>
      </c>
    </row>
    <row r="5" spans="1:9" x14ac:dyDescent="0.25">
      <c r="A5" t="s">
        <v>321</v>
      </c>
      <c r="B5">
        <v>72757955.396581292</v>
      </c>
      <c r="C5">
        <v>85836877.154399797</v>
      </c>
      <c r="D5">
        <v>71220106.194659799</v>
      </c>
      <c r="E5">
        <v>75265139.782735348</v>
      </c>
      <c r="F5">
        <v>76270019.632094055</v>
      </c>
      <c r="G5">
        <v>6592186.4679252924</v>
      </c>
      <c r="H5">
        <v>3296093.2339626462</v>
      </c>
      <c r="I5">
        <v>8.6432211499672049E-2</v>
      </c>
    </row>
    <row r="6" spans="1:9" x14ac:dyDescent="0.25">
      <c r="A6" t="s">
        <v>108</v>
      </c>
      <c r="B6">
        <v>59047787.27941145</v>
      </c>
      <c r="C6">
        <v>64588757.146241702</v>
      </c>
      <c r="D6">
        <v>48667700.117604852</v>
      </c>
      <c r="E6">
        <v>56327035.469447002</v>
      </c>
      <c r="F6">
        <v>57157820.003176257</v>
      </c>
      <c r="G6">
        <v>6622264.0071778139</v>
      </c>
      <c r="H6">
        <v>3311132.003588907</v>
      </c>
      <c r="I6">
        <v>0.1158592823660842</v>
      </c>
    </row>
    <row r="7" spans="1:9" x14ac:dyDescent="0.25">
      <c r="A7" t="s">
        <v>283</v>
      </c>
      <c r="B7">
        <v>53255509.955870301</v>
      </c>
      <c r="C7">
        <v>57896750.702508956</v>
      </c>
      <c r="D7">
        <v>59572542.52002684</v>
      </c>
      <c r="E7">
        <v>48409931.852116682</v>
      </c>
      <c r="F7">
        <v>54783683.757630691</v>
      </c>
      <c r="G7">
        <v>5019441.6213659449</v>
      </c>
      <c r="H7">
        <v>2509720.8106829724</v>
      </c>
      <c r="I7">
        <v>9.1622929987193472E-2</v>
      </c>
    </row>
    <row r="8" spans="1:9" x14ac:dyDescent="0.25">
      <c r="A8" t="s">
        <v>127</v>
      </c>
      <c r="B8">
        <v>34754818.186402678</v>
      </c>
      <c r="C8">
        <v>47146780.485521317</v>
      </c>
      <c r="D8">
        <v>35250717.454790384</v>
      </c>
      <c r="E8">
        <v>43488779.67628552</v>
      </c>
      <c r="F8">
        <v>40160273.950749978</v>
      </c>
      <c r="G8">
        <v>6143096.9641449302</v>
      </c>
      <c r="H8">
        <v>3071548.4820724651</v>
      </c>
      <c r="I8">
        <v>0.15296451841136433</v>
      </c>
    </row>
    <row r="9" spans="1:9" x14ac:dyDescent="0.25">
      <c r="A9" t="s">
        <v>153</v>
      </c>
      <c r="B9">
        <v>33507924.650979299</v>
      </c>
      <c r="C9">
        <v>32956858.1878618</v>
      </c>
      <c r="D9">
        <v>46311553.210152656</v>
      </c>
      <c r="E9">
        <v>35476162.752717152</v>
      </c>
      <c r="F9">
        <v>37063124.700427726</v>
      </c>
      <c r="G9">
        <v>6259732.4273697371</v>
      </c>
      <c r="H9">
        <v>3129866.2136848685</v>
      </c>
      <c r="I9">
        <v>0.16889381232601516</v>
      </c>
    </row>
    <row r="10" spans="1:9" x14ac:dyDescent="0.25">
      <c r="A10" t="s">
        <v>292</v>
      </c>
      <c r="B10">
        <v>39133565.248989895</v>
      </c>
      <c r="C10">
        <v>44274589.14177765</v>
      </c>
      <c r="D10">
        <v>24368319.354104999</v>
      </c>
      <c r="E10">
        <v>39512427.5528818</v>
      </c>
      <c r="F10">
        <v>36822225.324438587</v>
      </c>
      <c r="G10">
        <v>8625871.5629328471</v>
      </c>
      <c r="H10">
        <v>4312935.7814664235</v>
      </c>
      <c r="I10">
        <v>0.23425720436314673</v>
      </c>
    </row>
    <row r="11" spans="1:9" x14ac:dyDescent="0.25">
      <c r="A11" t="s">
        <v>329</v>
      </c>
      <c r="B11">
        <v>34811459.941190198</v>
      </c>
      <c r="C11">
        <v>37602340.998438701</v>
      </c>
      <c r="D11">
        <v>39447507.199423201</v>
      </c>
      <c r="E11">
        <v>30144902.340043299</v>
      </c>
      <c r="F11">
        <v>35501552.61977385</v>
      </c>
      <c r="G11">
        <v>4047789.4988483586</v>
      </c>
      <c r="H11">
        <v>2023894.7494241793</v>
      </c>
      <c r="I11">
        <v>0.11401725277203224</v>
      </c>
    </row>
    <row r="12" spans="1:9" x14ac:dyDescent="0.25">
      <c r="A12" t="s">
        <v>249</v>
      </c>
      <c r="B12">
        <v>33854093.744204499</v>
      </c>
      <c r="C12">
        <v>31286101.195905399</v>
      </c>
      <c r="D12">
        <v>26800712.699845251</v>
      </c>
      <c r="E12">
        <v>27779059.161939949</v>
      </c>
      <c r="F12">
        <v>29929991.700473774</v>
      </c>
      <c r="G12">
        <v>3248410.260538206</v>
      </c>
      <c r="H12">
        <v>1624205.130269103</v>
      </c>
      <c r="I12">
        <v>0.10853361715054487</v>
      </c>
    </row>
    <row r="13" spans="1:9" x14ac:dyDescent="0.25">
      <c r="A13" t="s">
        <v>121</v>
      </c>
      <c r="B13">
        <v>26813336.796992853</v>
      </c>
      <c r="C13">
        <v>24763860.627308249</v>
      </c>
      <c r="D13">
        <v>18415547.713990502</v>
      </c>
      <c r="E13">
        <v>28642935.812311798</v>
      </c>
      <c r="F13">
        <v>24658920.237650849</v>
      </c>
      <c r="G13">
        <v>4453635.3602005662</v>
      </c>
      <c r="H13">
        <v>2226817.6801002831</v>
      </c>
      <c r="I13">
        <v>0.18060950427993458</v>
      </c>
    </row>
    <row r="14" spans="1:9" x14ac:dyDescent="0.25">
      <c r="A14" t="s">
        <v>305</v>
      </c>
      <c r="B14">
        <v>21391058.742071502</v>
      </c>
      <c r="C14">
        <v>18291603.441723548</v>
      </c>
      <c r="D14">
        <v>30788523.646771148</v>
      </c>
      <c r="E14">
        <v>25071896.294159748</v>
      </c>
      <c r="F14">
        <v>23885770.531181484</v>
      </c>
      <c r="G14">
        <v>5371939.042713291</v>
      </c>
      <c r="H14">
        <v>2685969.5213566455</v>
      </c>
      <c r="I14">
        <v>0.22490122458894668</v>
      </c>
    </row>
    <row r="15" spans="1:9" x14ac:dyDescent="0.25">
      <c r="A15" t="s">
        <v>303</v>
      </c>
      <c r="B15">
        <v>23557756.233721949</v>
      </c>
      <c r="C15">
        <v>17039111.979158498</v>
      </c>
      <c r="D15">
        <v>23398610.383264299</v>
      </c>
      <c r="E15">
        <v>27892110.6319579</v>
      </c>
      <c r="F15">
        <v>22971897.307025664</v>
      </c>
      <c r="G15">
        <v>4469591.9142885003</v>
      </c>
      <c r="H15">
        <v>2234795.9571442502</v>
      </c>
      <c r="I15">
        <v>0.19456781712677831</v>
      </c>
    </row>
    <row r="16" spans="1:9" x14ac:dyDescent="0.25">
      <c r="A16" t="s">
        <v>289</v>
      </c>
      <c r="B16">
        <v>22752682.284795061</v>
      </c>
      <c r="C16">
        <v>23489749.234454844</v>
      </c>
      <c r="D16">
        <v>17416370.979629666</v>
      </c>
      <c r="E16">
        <v>25875531.177897617</v>
      </c>
      <c r="F16">
        <v>22383583.419194296</v>
      </c>
      <c r="G16">
        <v>3569628.1483611879</v>
      </c>
      <c r="H16">
        <v>1784814.0741805939</v>
      </c>
      <c r="I16">
        <v>0.15947527621069699</v>
      </c>
    </row>
    <row r="17" spans="1:9" x14ac:dyDescent="0.25">
      <c r="A17" t="s">
        <v>140</v>
      </c>
      <c r="B17">
        <v>21570255.953677449</v>
      </c>
      <c r="C17">
        <v>21092163.062025502</v>
      </c>
      <c r="D17">
        <v>15656100.569930252</v>
      </c>
      <c r="E17">
        <v>18454712.18329585</v>
      </c>
      <c r="F17">
        <v>19193307.942232262</v>
      </c>
      <c r="G17">
        <v>2727202.0035722069</v>
      </c>
      <c r="H17">
        <v>1363601.0017861035</v>
      </c>
      <c r="I17">
        <v>0.14209129618409186</v>
      </c>
    </row>
    <row r="18" spans="1:9" x14ac:dyDescent="0.25">
      <c r="A18" t="s">
        <v>376</v>
      </c>
      <c r="B18">
        <v>7098523.5962820798</v>
      </c>
      <c r="C18">
        <v>13570706.875245152</v>
      </c>
      <c r="D18">
        <v>35492617.981410399</v>
      </c>
      <c r="F18">
        <v>18720616.15097921</v>
      </c>
      <c r="G18">
        <v>14881106.247490898</v>
      </c>
      <c r="H18">
        <v>8591610.6978282928</v>
      </c>
      <c r="I18">
        <v>0.79490472575671711</v>
      </c>
    </row>
    <row r="19" spans="1:9" x14ac:dyDescent="0.25">
      <c r="A19" t="s">
        <v>300</v>
      </c>
      <c r="B19">
        <v>14672763.5080132</v>
      </c>
      <c r="C19">
        <v>15691365.0192484</v>
      </c>
      <c r="D19">
        <v>20569752.492702</v>
      </c>
      <c r="E19">
        <v>22783858.692473002</v>
      </c>
      <c r="F19">
        <v>18429434.92810915</v>
      </c>
      <c r="G19">
        <v>3879500.5082843574</v>
      </c>
      <c r="H19">
        <v>1939750.2541421787</v>
      </c>
      <c r="I19">
        <v>0.21050566788497796</v>
      </c>
    </row>
    <row r="20" spans="1:9" x14ac:dyDescent="0.25">
      <c r="A20" t="s">
        <v>280</v>
      </c>
      <c r="B20">
        <v>15253864.807607951</v>
      </c>
      <c r="C20">
        <v>18004213.7054241</v>
      </c>
      <c r="D20">
        <v>23377215.398217451</v>
      </c>
      <c r="E20">
        <v>16344030.347782198</v>
      </c>
      <c r="F20">
        <v>18244831.064757925</v>
      </c>
      <c r="G20">
        <v>3603618.0049601416</v>
      </c>
      <c r="H20">
        <v>1801809.0024800708</v>
      </c>
      <c r="I20">
        <v>0.19751446270834269</v>
      </c>
    </row>
    <row r="21" spans="1:9" x14ac:dyDescent="0.25">
      <c r="A21" t="s">
        <v>345</v>
      </c>
      <c r="B21">
        <v>13984515.001546901</v>
      </c>
      <c r="C21">
        <v>11618425.5686923</v>
      </c>
      <c r="D21">
        <v>24444693.819551151</v>
      </c>
      <c r="E21">
        <v>14941253.86165975</v>
      </c>
      <c r="F21">
        <v>16247222.062862527</v>
      </c>
      <c r="G21">
        <v>5640617.4713421427</v>
      </c>
      <c r="H21">
        <v>2820308.7356710713</v>
      </c>
      <c r="I21">
        <v>0.34717427074720164</v>
      </c>
    </row>
    <row r="22" spans="1:9" x14ac:dyDescent="0.25">
      <c r="A22" t="s">
        <v>85</v>
      </c>
      <c r="B22">
        <v>13700208.927349299</v>
      </c>
      <c r="C22">
        <v>9925058.302544415</v>
      </c>
      <c r="D22">
        <v>14988998.141702499</v>
      </c>
      <c r="E22">
        <v>11319438.634237651</v>
      </c>
      <c r="F22">
        <v>12483426.001458466</v>
      </c>
      <c r="G22">
        <v>2284627.1988082244</v>
      </c>
      <c r="H22">
        <v>1142313.5994041122</v>
      </c>
      <c r="I22">
        <v>0.18301283626316256</v>
      </c>
    </row>
    <row r="23" spans="1:9" x14ac:dyDescent="0.25">
      <c r="A23" t="s">
        <v>265</v>
      </c>
      <c r="B23">
        <v>10318046.5261558</v>
      </c>
      <c r="C23">
        <v>10881448.209566999</v>
      </c>
      <c r="D23">
        <v>9776127.4430376813</v>
      </c>
      <c r="E23">
        <v>10966870.7965963</v>
      </c>
      <c r="F23">
        <v>10485623.243839195</v>
      </c>
      <c r="G23">
        <v>553697.52819646976</v>
      </c>
      <c r="H23">
        <v>276848.76409823488</v>
      </c>
      <c r="I23">
        <v>5.2805399862310858E-2</v>
      </c>
    </row>
    <row r="24" spans="1:9" x14ac:dyDescent="0.25">
      <c r="A24" t="s">
        <v>81</v>
      </c>
      <c r="B24">
        <v>8819443.1877871752</v>
      </c>
      <c r="C24">
        <v>10021631.311696945</v>
      </c>
      <c r="D24">
        <v>10303248.328543399</v>
      </c>
      <c r="E24">
        <v>10571728.411911065</v>
      </c>
      <c r="F24">
        <v>9929012.8099846467</v>
      </c>
      <c r="G24">
        <v>773058.53630744899</v>
      </c>
      <c r="H24">
        <v>386529.26815372449</v>
      </c>
      <c r="I24">
        <v>7.7858549596195398E-2</v>
      </c>
    </row>
    <row r="25" spans="1:9" x14ac:dyDescent="0.25">
      <c r="A25" t="s">
        <v>115</v>
      </c>
      <c r="B25">
        <v>7725104.7650657557</v>
      </c>
      <c r="C25">
        <v>11827725.568903551</v>
      </c>
      <c r="D25">
        <v>9763214.9245973155</v>
      </c>
      <c r="E25">
        <v>8272981.3718438148</v>
      </c>
      <c r="F25">
        <v>9397256.6576026082</v>
      </c>
      <c r="G25">
        <v>1834956.0804793802</v>
      </c>
      <c r="H25">
        <v>917478.0402396901</v>
      </c>
      <c r="I25">
        <v>0.19526508079300531</v>
      </c>
    </row>
    <row r="26" spans="1:9" x14ac:dyDescent="0.25">
      <c r="A26" t="s">
        <v>307</v>
      </c>
      <c r="B26">
        <v>6258804.6804259457</v>
      </c>
      <c r="C26">
        <v>9230805.6944119558</v>
      </c>
      <c r="D26">
        <v>7738770.5531162452</v>
      </c>
      <c r="E26">
        <v>8906181.6366284937</v>
      </c>
      <c r="F26">
        <v>8033640.6411456596</v>
      </c>
      <c r="G26">
        <v>1345551.0655289914</v>
      </c>
      <c r="H26">
        <v>672775.5327644957</v>
      </c>
      <c r="I26">
        <v>0.16748957610046961</v>
      </c>
    </row>
    <row r="27" spans="1:9" x14ac:dyDescent="0.25">
      <c r="A27" t="s">
        <v>172</v>
      </c>
      <c r="B27">
        <v>6548211.277603223</v>
      </c>
      <c r="C27">
        <v>7007206.74150493</v>
      </c>
      <c r="D27">
        <v>5790626.8411902282</v>
      </c>
      <c r="E27">
        <v>6397507.2920020325</v>
      </c>
      <c r="F27">
        <v>6435888.0380751034</v>
      </c>
      <c r="G27">
        <v>502280.35494839487</v>
      </c>
      <c r="H27">
        <v>251140.17747419744</v>
      </c>
      <c r="I27">
        <v>7.804367508832874E-2</v>
      </c>
    </row>
    <row r="28" spans="1:9" x14ac:dyDescent="0.25">
      <c r="A28" t="s">
        <v>169</v>
      </c>
      <c r="B28">
        <v>6289124.8080292149</v>
      </c>
      <c r="C28">
        <v>6358683.5268982854</v>
      </c>
      <c r="D28">
        <v>6552495.0285509303</v>
      </c>
      <c r="E28">
        <v>6125481.9379224796</v>
      </c>
      <c r="F28">
        <v>6331446.3253502268</v>
      </c>
      <c r="G28">
        <v>176839.69581867277</v>
      </c>
      <c r="H28">
        <v>88419.847909336386</v>
      </c>
      <c r="I28">
        <v>2.7930379052671005E-2</v>
      </c>
    </row>
    <row r="29" spans="1:9" x14ac:dyDescent="0.25">
      <c r="A29" t="s">
        <v>365</v>
      </c>
      <c r="B29">
        <v>5963704.96747337</v>
      </c>
      <c r="C29">
        <v>5039018.3344003949</v>
      </c>
      <c r="D29">
        <v>9043800.7651713602</v>
      </c>
      <c r="E29">
        <v>2822409.8424909748</v>
      </c>
      <c r="F29">
        <v>5717233.4773840252</v>
      </c>
      <c r="G29">
        <v>2579843.5206365632</v>
      </c>
      <c r="H29">
        <v>1289921.7603182816</v>
      </c>
      <c r="I29">
        <v>0.45123984018525604</v>
      </c>
    </row>
    <row r="30" spans="1:9" x14ac:dyDescent="0.25">
      <c r="A30" t="s">
        <v>112</v>
      </c>
      <c r="B30">
        <v>6877302.1273646699</v>
      </c>
      <c r="C30">
        <v>4078023.1999973254</v>
      </c>
      <c r="D30">
        <v>5742981.0994679052</v>
      </c>
      <c r="E30">
        <v>5137397.8339377753</v>
      </c>
      <c r="F30">
        <v>5458926.065191919</v>
      </c>
      <c r="G30">
        <v>1169437.3351941903</v>
      </c>
      <c r="H30">
        <v>584718.66759709513</v>
      </c>
      <c r="I30">
        <v>0.21422479828971203</v>
      </c>
    </row>
    <row r="31" spans="1:9" x14ac:dyDescent="0.25">
      <c r="A31" t="s">
        <v>260</v>
      </c>
      <c r="B31">
        <v>10504474.452105775</v>
      </c>
      <c r="C31">
        <v>3510794.2248718347</v>
      </c>
      <c r="D31">
        <v>4039420.7024371899</v>
      </c>
      <c r="E31">
        <v>3326113.3070143247</v>
      </c>
      <c r="F31">
        <v>5345200.6716072811</v>
      </c>
      <c r="G31">
        <v>3452773.1882120767</v>
      </c>
      <c r="H31">
        <v>1726386.5941060383</v>
      </c>
      <c r="I31">
        <v>0.64595763570721865</v>
      </c>
    </row>
    <row r="32" spans="1:9" x14ac:dyDescent="0.25">
      <c r="A32" t="s">
        <v>150</v>
      </c>
      <c r="B32">
        <v>4759174.9403045252</v>
      </c>
      <c r="C32">
        <v>5807457.08932159</v>
      </c>
      <c r="D32">
        <v>3510468.5246790797</v>
      </c>
      <c r="E32">
        <v>6907162.03776999</v>
      </c>
      <c r="F32">
        <v>5246065.648018796</v>
      </c>
      <c r="G32">
        <v>1451867.9350198123</v>
      </c>
      <c r="H32">
        <v>725933.96750990616</v>
      </c>
      <c r="I32">
        <v>0.27675367264382555</v>
      </c>
    </row>
    <row r="33" spans="1:9" x14ac:dyDescent="0.25">
      <c r="A33" t="s">
        <v>309</v>
      </c>
      <c r="B33">
        <v>5562203.4952482842</v>
      </c>
      <c r="C33">
        <v>3820682.9748175</v>
      </c>
      <c r="D33">
        <v>3666235.2653092099</v>
      </c>
      <c r="E33">
        <v>3549540.9211121351</v>
      </c>
      <c r="F33">
        <v>4149665.6641217824</v>
      </c>
      <c r="G33">
        <v>948217.16779331339</v>
      </c>
      <c r="H33">
        <v>474108.5838966567</v>
      </c>
      <c r="I33">
        <v>0.22850447350292497</v>
      </c>
    </row>
    <row r="34" spans="1:9" x14ac:dyDescent="0.25">
      <c r="A34" t="s">
        <v>295</v>
      </c>
      <c r="B34">
        <v>6401763.9404703323</v>
      </c>
      <c r="C34">
        <v>2022175.2205058038</v>
      </c>
      <c r="D34">
        <v>1588687.8628506379</v>
      </c>
      <c r="E34">
        <v>4959521.5161134247</v>
      </c>
      <c r="F34">
        <v>3743037.1349850497</v>
      </c>
      <c r="G34">
        <v>2320290.8575425413</v>
      </c>
      <c r="H34">
        <v>1160145.4287712707</v>
      </c>
      <c r="I34">
        <v>0.61989522782327644</v>
      </c>
    </row>
    <row r="35" spans="1:9" x14ac:dyDescent="0.25">
      <c r="A35" t="s">
        <v>340</v>
      </c>
      <c r="B35">
        <v>3328385.473734885</v>
      </c>
      <c r="C35">
        <v>4765805.0230110697</v>
      </c>
      <c r="D35">
        <v>2126577.4553177701</v>
      </c>
      <c r="E35">
        <v>3867424.1482857699</v>
      </c>
      <c r="F35">
        <v>3522048.0250873733</v>
      </c>
      <c r="G35">
        <v>1103186.2084056309</v>
      </c>
      <c r="H35">
        <v>551593.10420281545</v>
      </c>
      <c r="I35">
        <v>0.31322293181344785</v>
      </c>
    </row>
    <row r="36" spans="1:9" x14ac:dyDescent="0.25">
      <c r="A36" t="s">
        <v>348</v>
      </c>
      <c r="B36">
        <v>2512050</v>
      </c>
      <c r="C36">
        <v>2516550</v>
      </c>
      <c r="D36">
        <v>3637350</v>
      </c>
      <c r="E36">
        <v>4989850</v>
      </c>
      <c r="F36">
        <v>3413950</v>
      </c>
      <c r="G36">
        <v>1176452.1154726187</v>
      </c>
      <c r="H36">
        <v>588226.05773630936</v>
      </c>
      <c r="I36">
        <v>0.34460144860722003</v>
      </c>
    </row>
    <row r="37" spans="1:9" x14ac:dyDescent="0.25">
      <c r="A37" t="s">
        <v>298</v>
      </c>
      <c r="B37">
        <v>5481989.6324796677</v>
      </c>
      <c r="C37">
        <v>3205841.8903389876</v>
      </c>
      <c r="D37">
        <v>2919606.0072730058</v>
      </c>
      <c r="E37">
        <v>1946404.0048486707</v>
      </c>
      <c r="F37">
        <v>3388460.3837350826</v>
      </c>
      <c r="G37">
        <v>1496169.0251766297</v>
      </c>
      <c r="H37">
        <v>748084.51258831483</v>
      </c>
      <c r="I37">
        <v>0.44154833043301223</v>
      </c>
    </row>
    <row r="38" spans="1:9" x14ac:dyDescent="0.25">
      <c r="A38" t="s">
        <v>226</v>
      </c>
      <c r="B38">
        <v>6940016.5157805029</v>
      </c>
      <c r="C38">
        <v>1049750.3973449499</v>
      </c>
      <c r="D38">
        <v>1574625.5960174249</v>
      </c>
      <c r="E38">
        <v>2216139.7277282276</v>
      </c>
      <c r="F38">
        <v>2945133.0592177762</v>
      </c>
      <c r="G38">
        <v>2705629.3938435577</v>
      </c>
      <c r="H38">
        <v>1352814.6969217788</v>
      </c>
      <c r="I38">
        <v>0.91867815118756291</v>
      </c>
    </row>
    <row r="39" spans="1:9" x14ac:dyDescent="0.25">
      <c r="A39" t="s">
        <v>373</v>
      </c>
      <c r="B39">
        <v>4206413.1908190697</v>
      </c>
      <c r="C39">
        <v>912214.65651945595</v>
      </c>
      <c r="D39">
        <v>1774165.50694439</v>
      </c>
      <c r="E39">
        <v>3050086.2182852374</v>
      </c>
      <c r="F39">
        <v>2485719.893142038</v>
      </c>
      <c r="G39">
        <v>1444705.6387400744</v>
      </c>
      <c r="H39">
        <v>722352.81937003718</v>
      </c>
      <c r="I39">
        <v>0.58120210677234241</v>
      </c>
    </row>
    <row r="40" spans="1:9" x14ac:dyDescent="0.25">
      <c r="A40" t="s">
        <v>286</v>
      </c>
      <c r="B40">
        <v>2183614.3885818152</v>
      </c>
      <c r="C40">
        <v>3017549.9192188848</v>
      </c>
      <c r="D40">
        <v>2153590.4104840602</v>
      </c>
      <c r="E40">
        <v>2084627.6846804698</v>
      </c>
      <c r="F40">
        <v>2359845.6007413073</v>
      </c>
      <c r="G40">
        <v>440423.47633165593</v>
      </c>
      <c r="H40">
        <v>220211.73816582796</v>
      </c>
      <c r="I40">
        <v>0.1866323272138245</v>
      </c>
    </row>
    <row r="41" spans="1:9" x14ac:dyDescent="0.25">
      <c r="A41" t="s">
        <v>163</v>
      </c>
      <c r="B41">
        <v>375240.71895598067</v>
      </c>
      <c r="C41">
        <v>2144232.6797484611</v>
      </c>
      <c r="D41">
        <v>3216349.019622691</v>
      </c>
      <c r="E41">
        <v>1018510.5228805188</v>
      </c>
      <c r="F41">
        <v>1688583.2353019128</v>
      </c>
      <c r="G41">
        <v>1253734.5164400316</v>
      </c>
      <c r="H41">
        <v>626867.25822001579</v>
      </c>
      <c r="I41">
        <v>0.74247717863660312</v>
      </c>
    </row>
    <row r="42" spans="1:9" x14ac:dyDescent="0.25">
      <c r="A42" t="s">
        <v>204</v>
      </c>
      <c r="B42">
        <v>995947.02842753706</v>
      </c>
      <c r="C42">
        <v>1488128.9394014599</v>
      </c>
      <c r="D42">
        <v>1613988.237935845</v>
      </c>
      <c r="E42">
        <v>1994924.1280880449</v>
      </c>
      <c r="F42">
        <v>1523247.0834632218</v>
      </c>
      <c r="G42">
        <v>412307.25744441716</v>
      </c>
      <c r="H42">
        <v>206153.62872220858</v>
      </c>
      <c r="I42">
        <v>0.27067654481044812</v>
      </c>
    </row>
    <row r="43" spans="1:9" x14ac:dyDescent="0.25">
      <c r="A43" t="s">
        <v>334</v>
      </c>
      <c r="B43">
        <v>1432239.5027505851</v>
      </c>
      <c r="C43">
        <v>952095.84574418352</v>
      </c>
      <c r="D43">
        <v>1830422.012694075</v>
      </c>
      <c r="E43">
        <v>1387588.5488989099</v>
      </c>
      <c r="F43">
        <v>1400586.4775219385</v>
      </c>
      <c r="G43">
        <v>359199.70965269516</v>
      </c>
      <c r="H43">
        <v>179599.85482634758</v>
      </c>
      <c r="I43">
        <v>0.25646378529102193</v>
      </c>
    </row>
    <row r="44" spans="1:9" x14ac:dyDescent="0.25">
      <c r="A44" t="s">
        <v>156</v>
      </c>
      <c r="B44">
        <v>1293936.5445031798</v>
      </c>
      <c r="C44">
        <v>1161767.630096935</v>
      </c>
      <c r="D44">
        <v>1819267.8364161951</v>
      </c>
      <c r="E44">
        <v>919057.543845671</v>
      </c>
      <c r="F44">
        <v>1298507.3887154954</v>
      </c>
      <c r="G44">
        <v>380303.51162593038</v>
      </c>
      <c r="H44">
        <v>190151.75581296519</v>
      </c>
      <c r="I44">
        <v>0.2928774336834023</v>
      </c>
    </row>
    <row r="45" spans="1:9" x14ac:dyDescent="0.25">
      <c r="A45" t="s">
        <v>194</v>
      </c>
      <c r="B45">
        <v>1161764.062063345</v>
      </c>
      <c r="C45">
        <v>1339820.17012465</v>
      </c>
      <c r="D45">
        <v>1334579.4685902148</v>
      </c>
      <c r="E45">
        <v>1246668.7352827049</v>
      </c>
      <c r="F45">
        <v>1270708.1090152287</v>
      </c>
      <c r="G45">
        <v>84266.886379834395</v>
      </c>
      <c r="H45">
        <v>42133.443189917198</v>
      </c>
      <c r="I45">
        <v>6.631490409322989E-2</v>
      </c>
    </row>
    <row r="46" spans="1:9" x14ac:dyDescent="0.25">
      <c r="A46" t="s">
        <v>176</v>
      </c>
      <c r="B46">
        <v>1205865.7703226199</v>
      </c>
      <c r="C46">
        <v>1092115.98338267</v>
      </c>
      <c r="D46">
        <v>768650.71909056604</v>
      </c>
      <c r="E46">
        <v>1570447.61325462</v>
      </c>
      <c r="F46">
        <v>1159270.021512619</v>
      </c>
      <c r="G46">
        <v>330822.85290860536</v>
      </c>
      <c r="H46">
        <v>165411.42645430268</v>
      </c>
      <c r="I46">
        <v>0.28537169664488238</v>
      </c>
    </row>
    <row r="47" spans="1:9" x14ac:dyDescent="0.25">
      <c r="A47" t="s">
        <v>277</v>
      </c>
      <c r="B47">
        <v>832261.54166458896</v>
      </c>
      <c r="C47">
        <v>1384597.5682585151</v>
      </c>
      <c r="D47">
        <v>1152404.8065735502</v>
      </c>
      <c r="E47">
        <v>1226928.1923470502</v>
      </c>
      <c r="F47">
        <v>1149048.0272109262</v>
      </c>
      <c r="G47">
        <v>232317.20541955042</v>
      </c>
      <c r="H47">
        <v>116158.60270977521</v>
      </c>
      <c r="I47">
        <v>0.20218232825607113</v>
      </c>
    </row>
    <row r="48" spans="1:9" x14ac:dyDescent="0.25">
      <c r="A48" t="s">
        <v>179</v>
      </c>
      <c r="B48">
        <v>884305</v>
      </c>
      <c r="C48">
        <v>936785</v>
      </c>
      <c r="D48">
        <v>405890</v>
      </c>
      <c r="E48">
        <v>1699300</v>
      </c>
      <c r="F48">
        <v>981570</v>
      </c>
      <c r="G48">
        <v>534792.79219463433</v>
      </c>
      <c r="H48">
        <v>267396.39609731716</v>
      </c>
      <c r="I48">
        <v>0.54483408436956537</v>
      </c>
    </row>
    <row r="49" spans="1:9" x14ac:dyDescent="0.25">
      <c r="A49" t="s">
        <v>382</v>
      </c>
      <c r="B49">
        <v>251091.07097204449</v>
      </c>
      <c r="C49">
        <v>413240.62266507698</v>
      </c>
      <c r="D49">
        <v>2615371.6427568761</v>
      </c>
      <c r="E49">
        <v>528804.68751744006</v>
      </c>
      <c r="F49">
        <v>952127.00597785937</v>
      </c>
      <c r="G49">
        <v>1114665.0353910925</v>
      </c>
      <c r="H49">
        <v>557332.51769554627</v>
      </c>
      <c r="I49">
        <v>1.1707104497538146</v>
      </c>
    </row>
    <row r="50" spans="1:9" x14ac:dyDescent="0.25">
      <c r="A50" t="s">
        <v>125</v>
      </c>
      <c r="B50">
        <v>1969885.5850145048</v>
      </c>
      <c r="C50">
        <v>830731.10211578594</v>
      </c>
      <c r="D50">
        <v>595416.13732646941</v>
      </c>
      <c r="E50">
        <v>261149.45138491853</v>
      </c>
      <c r="F50">
        <v>914295.56896041986</v>
      </c>
      <c r="G50">
        <v>741515.84494988667</v>
      </c>
      <c r="H50">
        <v>370757.92247494333</v>
      </c>
      <c r="I50">
        <v>0.81102421374852696</v>
      </c>
    </row>
    <row r="51" spans="1:9" x14ac:dyDescent="0.25">
      <c r="A51" t="s">
        <v>268</v>
      </c>
      <c r="B51">
        <v>1670249.991904631</v>
      </c>
      <c r="C51">
        <v>113197.41541462499</v>
      </c>
      <c r="F51">
        <v>891723.70365962805</v>
      </c>
      <c r="G51">
        <v>1101002.4355000688</v>
      </c>
      <c r="H51">
        <v>778526.28824500297</v>
      </c>
      <c r="I51">
        <v>1.234690107464411</v>
      </c>
    </row>
    <row r="52" spans="1:9" x14ac:dyDescent="0.25">
      <c r="A52" t="s">
        <v>361</v>
      </c>
      <c r="B52">
        <v>651916.19934928755</v>
      </c>
      <c r="C52">
        <v>799499.33642694401</v>
      </c>
      <c r="D52">
        <v>810825.38956235896</v>
      </c>
      <c r="E52">
        <v>1100764.2482227751</v>
      </c>
      <c r="F52">
        <v>840751.29339034134</v>
      </c>
      <c r="G52">
        <v>187849.86300715304</v>
      </c>
      <c r="H52">
        <v>93924.931503576518</v>
      </c>
      <c r="I52">
        <v>0.22343095334370031</v>
      </c>
    </row>
    <row r="53" spans="1:9" x14ac:dyDescent="0.25">
      <c r="A53" t="s">
        <v>379</v>
      </c>
      <c r="B53">
        <v>563236.41611767199</v>
      </c>
      <c r="C53">
        <v>1017573.5428517344</v>
      </c>
      <c r="D53">
        <v>1092378.8949191426</v>
      </c>
      <c r="E53">
        <v>520173.80413215549</v>
      </c>
      <c r="F53">
        <v>798340.66450517613</v>
      </c>
      <c r="G53">
        <v>298424.94629455853</v>
      </c>
      <c r="H53">
        <v>149212.47314727926</v>
      </c>
      <c r="I53">
        <v>0.37380652090361316</v>
      </c>
    </row>
    <row r="54" spans="1:9" x14ac:dyDescent="0.25">
      <c r="A54" t="s">
        <v>92</v>
      </c>
      <c r="B54">
        <v>672754.567220659</v>
      </c>
      <c r="C54">
        <v>986948.85089517501</v>
      </c>
      <c r="D54">
        <v>741102.05421090254</v>
      </c>
      <c r="E54">
        <v>678433.5791890875</v>
      </c>
      <c r="F54">
        <v>769809.76287895604</v>
      </c>
      <c r="G54">
        <v>148034.71893611088</v>
      </c>
      <c r="H54">
        <v>74017.359468055438</v>
      </c>
      <c r="I54">
        <v>0.19230039170000457</v>
      </c>
    </row>
    <row r="55" spans="1:9" x14ac:dyDescent="0.25">
      <c r="A55" t="s">
        <v>274</v>
      </c>
      <c r="B55">
        <v>719247.97834025649</v>
      </c>
      <c r="C55">
        <v>818672.69291614695</v>
      </c>
      <c r="D55">
        <v>801609.36819926347</v>
      </c>
      <c r="E55">
        <v>723858.379090706</v>
      </c>
      <c r="F55">
        <v>765847.10463659326</v>
      </c>
      <c r="G55">
        <v>51652.731185474273</v>
      </c>
      <c r="H55">
        <v>25826.365592737136</v>
      </c>
      <c r="I55">
        <v>6.7445226172114764E-2</v>
      </c>
    </row>
    <row r="56" spans="1:9" x14ac:dyDescent="0.25">
      <c r="A56" t="s">
        <v>359</v>
      </c>
      <c r="B56">
        <v>990585.72130628652</v>
      </c>
      <c r="C56">
        <v>698231.72499414557</v>
      </c>
      <c r="D56">
        <v>685958.36046568444</v>
      </c>
      <c r="E56">
        <v>569430.41660005203</v>
      </c>
      <c r="F56">
        <v>736051.55584154208</v>
      </c>
      <c r="G56">
        <v>179341.30706491412</v>
      </c>
      <c r="H56">
        <v>89670.653532457058</v>
      </c>
      <c r="I56">
        <v>0.24365318657586385</v>
      </c>
    </row>
    <row r="57" spans="1:9" x14ac:dyDescent="0.25">
      <c r="A57" t="s">
        <v>356</v>
      </c>
      <c r="B57">
        <v>1130354.8020728901</v>
      </c>
      <c r="C57">
        <v>758024.30964505789</v>
      </c>
      <c r="D57">
        <v>264748.76353110949</v>
      </c>
      <c r="E57">
        <v>744019.84094312298</v>
      </c>
      <c r="F57">
        <v>724286.92904804507</v>
      </c>
      <c r="G57">
        <v>354774.12613802543</v>
      </c>
      <c r="H57">
        <v>177387.06306901271</v>
      </c>
      <c r="I57">
        <v>0.48982538812942145</v>
      </c>
    </row>
    <row r="58" spans="1:9" x14ac:dyDescent="0.25">
      <c r="A58" t="s">
        <v>246</v>
      </c>
      <c r="B58">
        <v>1076387.3931810535</v>
      </c>
      <c r="C58">
        <v>587877.27619149047</v>
      </c>
      <c r="D58">
        <v>423271.42857844848</v>
      </c>
      <c r="E58">
        <v>771009.75616483251</v>
      </c>
      <c r="F58">
        <v>714636.46352895629</v>
      </c>
      <c r="G58">
        <v>279882.80785174598</v>
      </c>
      <c r="H58">
        <v>139941.40392587299</v>
      </c>
      <c r="I58">
        <v>0.39164361481032295</v>
      </c>
    </row>
    <row r="59" spans="1:9" x14ac:dyDescent="0.25">
      <c r="A59" t="s">
        <v>324</v>
      </c>
      <c r="B59">
        <v>1014828.5509258641</v>
      </c>
      <c r="C59">
        <v>775039.27298039198</v>
      </c>
      <c r="D59">
        <v>373768.99293639499</v>
      </c>
      <c r="E59">
        <v>360454.42683229852</v>
      </c>
      <c r="F59">
        <v>631022.81091873744</v>
      </c>
      <c r="G59">
        <v>320122.04169702373</v>
      </c>
      <c r="H59">
        <v>160061.02084851186</v>
      </c>
      <c r="I59">
        <v>0.50730660787197557</v>
      </c>
    </row>
    <row r="60" spans="1:9" x14ac:dyDescent="0.25">
      <c r="A60" t="s">
        <v>167</v>
      </c>
      <c r="B60">
        <v>234231.64094458736</v>
      </c>
      <c r="C60">
        <v>520514.75765463879</v>
      </c>
      <c r="D60">
        <v>1041029.5153092776</v>
      </c>
      <c r="E60">
        <v>676669.1849510303</v>
      </c>
      <c r="F60">
        <v>618111.27471488353</v>
      </c>
      <c r="G60">
        <v>336242.73000546778</v>
      </c>
      <c r="H60">
        <v>168121.36500273389</v>
      </c>
      <c r="I60">
        <v>0.54398413968515069</v>
      </c>
    </row>
    <row r="61" spans="1:9" x14ac:dyDescent="0.25">
      <c r="A61" t="s">
        <v>130</v>
      </c>
      <c r="B61">
        <v>616647.46829266544</v>
      </c>
      <c r="C61">
        <v>560046.23672158457</v>
      </c>
      <c r="D61">
        <v>530363.48171245598</v>
      </c>
      <c r="E61">
        <v>580460.44457686995</v>
      </c>
      <c r="F61">
        <v>571879.40782589396</v>
      </c>
      <c r="G61">
        <v>36246.422761970192</v>
      </c>
      <c r="H61">
        <v>18123.211380985096</v>
      </c>
      <c r="I61">
        <v>6.3381234340588899E-2</v>
      </c>
    </row>
    <row r="62" spans="1:9" x14ac:dyDescent="0.25">
      <c r="A62" t="s">
        <v>211</v>
      </c>
      <c r="B62">
        <v>507922.19877703243</v>
      </c>
      <c r="C62">
        <v>439972.8163697925</v>
      </c>
      <c r="D62">
        <v>391500.69158014801</v>
      </c>
      <c r="E62">
        <v>865471.6177056611</v>
      </c>
      <c r="F62">
        <v>551216.83110815845</v>
      </c>
      <c r="G62">
        <v>214875.91157764362</v>
      </c>
      <c r="H62">
        <v>107437.95578882181</v>
      </c>
      <c r="I62">
        <v>0.38982102768099469</v>
      </c>
    </row>
    <row r="63" spans="1:9" x14ac:dyDescent="0.25">
      <c r="A63" t="s">
        <v>257</v>
      </c>
      <c r="B63">
        <v>1455005.80118458</v>
      </c>
      <c r="C63">
        <v>146973.79422967898</v>
      </c>
      <c r="D63">
        <v>63703.727925766849</v>
      </c>
      <c r="E63">
        <v>49702.494529624899</v>
      </c>
      <c r="F63">
        <v>428846.45446741272</v>
      </c>
      <c r="G63">
        <v>685452.29703898774</v>
      </c>
      <c r="H63">
        <v>342726.14851949387</v>
      </c>
      <c r="I63">
        <v>1.5983629802658752</v>
      </c>
    </row>
    <row r="64" spans="1:9" x14ac:dyDescent="0.25">
      <c r="A64" t="s">
        <v>77</v>
      </c>
      <c r="B64">
        <v>436701.32740183303</v>
      </c>
      <c r="C64">
        <v>543657.48912834038</v>
      </c>
      <c r="D64">
        <v>308665.01110313099</v>
      </c>
      <c r="E64">
        <v>292903.61424890347</v>
      </c>
      <c r="F64">
        <v>395481.860470552</v>
      </c>
      <c r="G64">
        <v>117918.79029544639</v>
      </c>
      <c r="H64">
        <v>58959.395147723197</v>
      </c>
      <c r="I64">
        <v>0.29816485174603036</v>
      </c>
    </row>
    <row r="65" spans="1:9" x14ac:dyDescent="0.25">
      <c r="A65" t="s">
        <v>105</v>
      </c>
      <c r="B65">
        <v>328847.73026167549</v>
      </c>
      <c r="C65">
        <v>369959.47583647701</v>
      </c>
      <c r="D65">
        <v>393836.82585096301</v>
      </c>
      <c r="E65">
        <v>487028.60587179696</v>
      </c>
      <c r="F65">
        <v>394918.15945522813</v>
      </c>
      <c r="G65">
        <v>67016.766865276528</v>
      </c>
      <c r="H65">
        <v>33508.383432638264</v>
      </c>
      <c r="I65">
        <v>0.16969786083709887</v>
      </c>
    </row>
    <row r="66" spans="1:9" x14ac:dyDescent="0.25">
      <c r="A66" t="s">
        <v>97</v>
      </c>
      <c r="B66">
        <v>415604.69258487649</v>
      </c>
      <c r="C66">
        <v>275109.01220363646</v>
      </c>
      <c r="D66">
        <v>142873.715322028</v>
      </c>
      <c r="E66">
        <v>433545.46626105998</v>
      </c>
      <c r="F66">
        <v>316783.22159290023</v>
      </c>
      <c r="G66">
        <v>135868.02543714244</v>
      </c>
      <c r="H66">
        <v>67934.012718571219</v>
      </c>
      <c r="I66">
        <v>0.4288990583338001</v>
      </c>
    </row>
    <row r="67" spans="1:9" x14ac:dyDescent="0.25">
      <c r="A67" t="s">
        <v>209</v>
      </c>
      <c r="B67">
        <v>377151.73354646901</v>
      </c>
      <c r="C67">
        <v>207769.78167876648</v>
      </c>
      <c r="D67">
        <v>354091.15675476851</v>
      </c>
      <c r="E67">
        <v>122519.669794865</v>
      </c>
      <c r="F67">
        <v>265383.08544371725</v>
      </c>
      <c r="G67">
        <v>121230.63545162242</v>
      </c>
      <c r="H67">
        <v>60615.317725811212</v>
      </c>
      <c r="I67">
        <v>0.45681372363625322</v>
      </c>
    </row>
    <row r="68" spans="1:9" x14ac:dyDescent="0.25">
      <c r="A68" t="s">
        <v>191</v>
      </c>
      <c r="B68">
        <v>193620.11353102548</v>
      </c>
      <c r="C68">
        <v>283422.70477811096</v>
      </c>
      <c r="D68">
        <v>326103.08220749802</v>
      </c>
      <c r="E68">
        <v>234966.11619985051</v>
      </c>
      <c r="F68">
        <v>259528.00417912123</v>
      </c>
      <c r="G68">
        <v>57591.475416614128</v>
      </c>
      <c r="H68">
        <v>28795.737708307064</v>
      </c>
      <c r="I68">
        <v>0.22190852042643383</v>
      </c>
    </row>
    <row r="69" spans="1:9" x14ac:dyDescent="0.25">
      <c r="A69" t="s">
        <v>338</v>
      </c>
      <c r="B69">
        <v>139964.7680616065</v>
      </c>
      <c r="C69">
        <v>269118.45991131949</v>
      </c>
      <c r="D69">
        <v>212510.36828452902</v>
      </c>
      <c r="E69">
        <v>304594.27267752797</v>
      </c>
      <c r="F69">
        <v>231546.96723374573</v>
      </c>
      <c r="G69">
        <v>71873.076088748028</v>
      </c>
      <c r="H69">
        <v>35936.538044374014</v>
      </c>
      <c r="I69">
        <v>0.31040387592808522</v>
      </c>
    </row>
    <row r="70" spans="1:9" x14ac:dyDescent="0.25">
      <c r="A70" t="s">
        <v>89</v>
      </c>
      <c r="C70">
        <v>127589.99690401385</v>
      </c>
      <c r="D70">
        <v>391256.3741202855</v>
      </c>
      <c r="E70">
        <v>67181.695319516599</v>
      </c>
      <c r="F70">
        <v>195342.68878127201</v>
      </c>
      <c r="G70">
        <v>172333.7453965891</v>
      </c>
      <c r="H70">
        <v>99496.934295177154</v>
      </c>
      <c r="I70">
        <v>0.88221241589212307</v>
      </c>
    </row>
    <row r="71" spans="1:9" x14ac:dyDescent="0.25">
      <c r="A71" t="s">
        <v>343</v>
      </c>
      <c r="B71">
        <v>126454.2678932055</v>
      </c>
      <c r="C71">
        <v>155664.29394579452</v>
      </c>
      <c r="D71">
        <v>176061.78655703599</v>
      </c>
      <c r="E71">
        <v>280665.12989588099</v>
      </c>
      <c r="F71">
        <v>184711.36957297925</v>
      </c>
      <c r="G71">
        <v>67130.623675223556</v>
      </c>
      <c r="H71">
        <v>33565.311837611778</v>
      </c>
      <c r="I71">
        <v>0.36343525485419736</v>
      </c>
    </row>
    <row r="72" spans="1:9" x14ac:dyDescent="0.25">
      <c r="A72" t="s">
        <v>229</v>
      </c>
      <c r="B72">
        <v>81063.606716085502</v>
      </c>
      <c r="C72">
        <v>219038.137762411</v>
      </c>
      <c r="D72">
        <v>125871.935703411</v>
      </c>
      <c r="E72">
        <v>242998.944427293</v>
      </c>
      <c r="F72">
        <v>167243.15615230013</v>
      </c>
      <c r="G72">
        <v>76507.411840546119</v>
      </c>
      <c r="H72">
        <v>38253.70592027306</v>
      </c>
      <c r="I72">
        <v>0.45746213836621558</v>
      </c>
    </row>
    <row r="73" spans="1:9" x14ac:dyDescent="0.25">
      <c r="A73" t="s">
        <v>148</v>
      </c>
      <c r="B73">
        <v>154590.78683553298</v>
      </c>
      <c r="C73">
        <v>191872.62545478001</v>
      </c>
      <c r="D73">
        <v>221907.04603874701</v>
      </c>
      <c r="E73">
        <v>87093.485496327499</v>
      </c>
      <c r="F73">
        <v>163865.98595634688</v>
      </c>
      <c r="G73">
        <v>58118.220485198384</v>
      </c>
      <c r="H73">
        <v>29059.110242599192</v>
      </c>
      <c r="I73">
        <v>0.35466921427294135</v>
      </c>
    </row>
    <row r="74" spans="1:9" x14ac:dyDescent="0.25">
      <c r="A74" t="s">
        <v>182</v>
      </c>
      <c r="B74">
        <v>96394.060435620297</v>
      </c>
      <c r="C74">
        <v>186963.23818806949</v>
      </c>
      <c r="D74">
        <v>175361.67335760052</v>
      </c>
      <c r="E74">
        <v>136177.66010985299</v>
      </c>
      <c r="F74">
        <v>148724.15802278582</v>
      </c>
      <c r="G74">
        <v>41100.033245975901</v>
      </c>
      <c r="H74">
        <v>20550.016622987951</v>
      </c>
      <c r="I74">
        <v>0.2763507542579533</v>
      </c>
    </row>
    <row r="75" spans="1:9" x14ac:dyDescent="0.25">
      <c r="A75" t="s">
        <v>146</v>
      </c>
      <c r="B75">
        <v>174858.51680203801</v>
      </c>
      <c r="C75">
        <v>95012.772100795293</v>
      </c>
      <c r="D75">
        <v>164542.354475381</v>
      </c>
      <c r="E75">
        <v>115305.06217351509</v>
      </c>
      <c r="F75">
        <v>137429.67638793236</v>
      </c>
      <c r="G75">
        <v>38404.46038009625</v>
      </c>
      <c r="H75">
        <v>19202.230190048125</v>
      </c>
      <c r="I75">
        <v>0.27944808857505632</v>
      </c>
    </row>
    <row r="76" spans="1:9" x14ac:dyDescent="0.25">
      <c r="A76" t="s">
        <v>368</v>
      </c>
      <c r="B76">
        <v>157273.45370177052</v>
      </c>
      <c r="C76">
        <v>180177.47437449748</v>
      </c>
      <c r="D76">
        <v>35794.354073006849</v>
      </c>
      <c r="E76">
        <v>98270.982498989499</v>
      </c>
      <c r="F76">
        <v>117879.06616206608</v>
      </c>
      <c r="G76">
        <v>64692.571286851577</v>
      </c>
      <c r="H76">
        <v>32346.285643425788</v>
      </c>
      <c r="I76">
        <v>0.54880457907521063</v>
      </c>
    </row>
    <row r="77" spans="1:9" x14ac:dyDescent="0.25">
      <c r="A77" t="s">
        <v>354</v>
      </c>
      <c r="B77">
        <v>105169.00523341425</v>
      </c>
      <c r="C77">
        <v>66396.576538268157</v>
      </c>
      <c r="D77">
        <v>53167.677367400698</v>
      </c>
      <c r="E77">
        <v>236733.82214545453</v>
      </c>
      <c r="F77">
        <v>115366.77032113442</v>
      </c>
      <c r="G77">
        <v>83866.486601642042</v>
      </c>
      <c r="H77">
        <v>41933.243300821021</v>
      </c>
      <c r="I77">
        <v>0.72695531276633363</v>
      </c>
    </row>
    <row r="78" spans="1:9" x14ac:dyDescent="0.25">
      <c r="A78" t="s">
        <v>220</v>
      </c>
      <c r="B78">
        <v>118732.33809684351</v>
      </c>
      <c r="C78">
        <v>108737.639934668</v>
      </c>
      <c r="D78">
        <v>74427.624759134342</v>
      </c>
      <c r="E78">
        <v>132207.840514287</v>
      </c>
      <c r="F78">
        <v>108526.36082623321</v>
      </c>
      <c r="G78">
        <v>24682.942102453726</v>
      </c>
      <c r="H78">
        <v>12341.471051226863</v>
      </c>
      <c r="I78">
        <v>0.2274372964737551</v>
      </c>
    </row>
    <row r="79" spans="1:9" x14ac:dyDescent="0.25">
      <c r="A79" t="s">
        <v>262</v>
      </c>
      <c r="B79">
        <v>56878.094266369953</v>
      </c>
      <c r="C79">
        <v>135274.01099684602</v>
      </c>
      <c r="D79">
        <v>168169.13957129052</v>
      </c>
      <c r="E79">
        <v>57938.437191104094</v>
      </c>
      <c r="F79">
        <v>104564.92050640265</v>
      </c>
      <c r="G79">
        <v>56085.076044652531</v>
      </c>
      <c r="H79">
        <v>28042.538022326265</v>
      </c>
      <c r="I79">
        <v>0.53636607547765858</v>
      </c>
    </row>
    <row r="80" spans="1:9" x14ac:dyDescent="0.25">
      <c r="A80" t="s">
        <v>331</v>
      </c>
      <c r="B80">
        <v>74204.209629641351</v>
      </c>
      <c r="C80">
        <v>76300.483785432647</v>
      </c>
      <c r="D80">
        <v>81178.462552215613</v>
      </c>
      <c r="E80">
        <v>155084.86284750706</v>
      </c>
      <c r="F80">
        <v>96692.004703699175</v>
      </c>
      <c r="G80">
        <v>39038.062302243983</v>
      </c>
      <c r="H80">
        <v>19519.031151121992</v>
      </c>
      <c r="I80">
        <v>0.40373619744332895</v>
      </c>
    </row>
    <row r="81" spans="1:9" x14ac:dyDescent="0.25">
      <c r="A81" t="s">
        <v>72</v>
      </c>
      <c r="B81">
        <v>48418.57424885295</v>
      </c>
      <c r="C81">
        <v>118201.82714223349</v>
      </c>
      <c r="D81">
        <v>68200.921055882398</v>
      </c>
      <c r="E81">
        <v>123538.486206107</v>
      </c>
      <c r="F81">
        <v>89589.952163268972</v>
      </c>
      <c r="G81">
        <v>37075.217978923349</v>
      </c>
      <c r="H81">
        <v>18537.608989461674</v>
      </c>
      <c r="I81">
        <v>0.41383232252828278</v>
      </c>
    </row>
    <row r="82" spans="1:9" x14ac:dyDescent="0.25">
      <c r="A82" t="s">
        <v>240</v>
      </c>
      <c r="B82">
        <v>37285.921268153354</v>
      </c>
      <c r="C82">
        <v>68469.269865950861</v>
      </c>
      <c r="D82">
        <v>170109.56303721399</v>
      </c>
      <c r="E82">
        <v>57745.330801098302</v>
      </c>
      <c r="F82">
        <v>83402.521243104129</v>
      </c>
      <c r="G82">
        <v>59234.40809756254</v>
      </c>
      <c r="H82">
        <v>29617.20404878127</v>
      </c>
      <c r="I82">
        <v>0.71022323084099992</v>
      </c>
    </row>
    <row r="83" spans="1:9" x14ac:dyDescent="0.25">
      <c r="A83" t="s">
        <v>252</v>
      </c>
      <c r="B83">
        <v>63934.7495115286</v>
      </c>
      <c r="C83">
        <v>84190.437495091988</v>
      </c>
      <c r="D83">
        <v>94504.443804206443</v>
      </c>
      <c r="E83">
        <v>83637.976147169946</v>
      </c>
      <c r="F83">
        <v>81566.901739499241</v>
      </c>
      <c r="G83">
        <v>12772.954186214198</v>
      </c>
      <c r="H83">
        <v>6386.4770931070989</v>
      </c>
      <c r="I83">
        <v>0.15659481865582275</v>
      </c>
    </row>
    <row r="84" spans="1:9" x14ac:dyDescent="0.25">
      <c r="A84" t="s">
        <v>350</v>
      </c>
      <c r="E84">
        <v>81279.947022665059</v>
      </c>
      <c r="F84">
        <v>81279.947022665059</v>
      </c>
      <c r="G84">
        <v>0</v>
      </c>
      <c r="H84">
        <v>0</v>
      </c>
      <c r="I84">
        <v>0</v>
      </c>
    </row>
    <row r="85" spans="1:9" x14ac:dyDescent="0.25">
      <c r="A85" t="s">
        <v>199</v>
      </c>
      <c r="B85">
        <v>48536.281811036504</v>
      </c>
      <c r="C85">
        <v>125985.1907679335</v>
      </c>
      <c r="D85">
        <v>61640.608694083749</v>
      </c>
      <c r="E85">
        <v>72901.811428638903</v>
      </c>
      <c r="F85">
        <v>77265.973175423162</v>
      </c>
      <c r="G85">
        <v>33971.33719105996</v>
      </c>
      <c r="H85">
        <v>16985.66859552998</v>
      </c>
      <c r="I85">
        <v>0.43966749909345082</v>
      </c>
    </row>
    <row r="86" spans="1:9" x14ac:dyDescent="0.25">
      <c r="A86" t="s">
        <v>237</v>
      </c>
      <c r="C86">
        <v>138327.12021870096</v>
      </c>
      <c r="D86">
        <v>44264.678469984305</v>
      </c>
      <c r="E86">
        <v>35965.051256862243</v>
      </c>
      <c r="F86">
        <v>72852.283315182503</v>
      </c>
      <c r="G86">
        <v>56854.521839744251</v>
      </c>
      <c r="H86">
        <v>32824.973488823802</v>
      </c>
      <c r="I86">
        <v>0.7804082350277648</v>
      </c>
    </row>
    <row r="87" spans="1:9" x14ac:dyDescent="0.25">
      <c r="A87" t="s">
        <v>363</v>
      </c>
      <c r="B87">
        <v>72257.384855706405</v>
      </c>
      <c r="E87">
        <v>54796.665610269498</v>
      </c>
      <c r="F87">
        <v>63527.025232987951</v>
      </c>
      <c r="G87">
        <v>12346.592982842894</v>
      </c>
      <c r="H87">
        <v>8730.3596227184535</v>
      </c>
      <c r="I87">
        <v>0.1943518201515223</v>
      </c>
    </row>
    <row r="88" spans="1:9" x14ac:dyDescent="0.25">
      <c r="A88" t="s">
        <v>159</v>
      </c>
      <c r="B88">
        <v>34575.578073020544</v>
      </c>
      <c r="C88">
        <v>86758.140092244401</v>
      </c>
      <c r="D88">
        <v>75300.182150430104</v>
      </c>
      <c r="E88">
        <v>35102.535923075149</v>
      </c>
      <c r="F88">
        <v>57934.10905969255</v>
      </c>
      <c r="G88">
        <v>27075.862321179338</v>
      </c>
      <c r="H88">
        <v>13537.931160589669</v>
      </c>
      <c r="I88">
        <v>0.46735615271621178</v>
      </c>
    </row>
    <row r="89" spans="1:9" x14ac:dyDescent="0.25">
      <c r="A89" t="s">
        <v>326</v>
      </c>
      <c r="B89">
        <v>29073.578068009308</v>
      </c>
      <c r="C89">
        <v>95717.309912834651</v>
      </c>
      <c r="D89">
        <v>43202.705906659656</v>
      </c>
      <c r="E89">
        <v>35966.905834567951</v>
      </c>
      <c r="F89">
        <v>50990.124930517894</v>
      </c>
      <c r="G89">
        <v>30371.022976278891</v>
      </c>
      <c r="H89">
        <v>15185.511488139446</v>
      </c>
      <c r="I89">
        <v>0.59562558471202431</v>
      </c>
    </row>
    <row r="90" spans="1:9" x14ac:dyDescent="0.25">
      <c r="A90" t="s">
        <v>188</v>
      </c>
      <c r="B90">
        <v>46557.0216678492</v>
      </c>
      <c r="C90">
        <v>48109.76901874075</v>
      </c>
      <c r="D90">
        <v>44382.445035475655</v>
      </c>
      <c r="E90">
        <v>45513.446102337053</v>
      </c>
      <c r="F90">
        <v>46140.670456100663</v>
      </c>
      <c r="G90">
        <v>1584.8727078855989</v>
      </c>
      <c r="H90">
        <v>792.43635394279943</v>
      </c>
      <c r="I90">
        <v>3.4348714316873322E-2</v>
      </c>
    </row>
    <row r="91" spans="1:9" x14ac:dyDescent="0.25">
      <c r="A91" t="s">
        <v>206</v>
      </c>
      <c r="B91">
        <v>71386.431617833048</v>
      </c>
      <c r="C91">
        <v>20315.354853689401</v>
      </c>
      <c r="E91">
        <v>17396.478289434399</v>
      </c>
      <c r="F91">
        <v>36366.088253652277</v>
      </c>
      <c r="G91">
        <v>30363.601517411913</v>
      </c>
      <c r="H91">
        <v>17530.433509644299</v>
      </c>
      <c r="I91">
        <v>0.83494274406493174</v>
      </c>
    </row>
    <row r="92" spans="1:9" x14ac:dyDescent="0.25">
      <c r="A92" t="s">
        <v>352</v>
      </c>
      <c r="B92">
        <v>35244.856447644197</v>
      </c>
      <c r="F92">
        <v>35244.856447644197</v>
      </c>
      <c r="G92">
        <v>0</v>
      </c>
      <c r="H92">
        <v>0</v>
      </c>
      <c r="I92">
        <v>0</v>
      </c>
    </row>
    <row r="93" spans="1:9" x14ac:dyDescent="0.25">
      <c r="A93" t="s">
        <v>336</v>
      </c>
      <c r="B93">
        <v>43283.469667516598</v>
      </c>
      <c r="C93">
        <v>43099.514884554301</v>
      </c>
      <c r="D93">
        <v>31772.0454522092</v>
      </c>
      <c r="E93">
        <v>22014.511559722348</v>
      </c>
      <c r="F93">
        <v>35042.385391000615</v>
      </c>
      <c r="G93">
        <v>10218.503243422214</v>
      </c>
      <c r="H93">
        <v>5109.251621711107</v>
      </c>
      <c r="I93">
        <v>0.29160409970396794</v>
      </c>
    </row>
    <row r="94" spans="1:9" x14ac:dyDescent="0.25">
      <c r="A94" t="s">
        <v>314</v>
      </c>
      <c r="B94">
        <v>23152.255729019402</v>
      </c>
      <c r="C94">
        <v>43992.579871586597</v>
      </c>
      <c r="D94">
        <v>40064.794985530447</v>
      </c>
      <c r="E94">
        <v>28361.117604664949</v>
      </c>
      <c r="F94">
        <v>33892.687047700347</v>
      </c>
      <c r="G94">
        <v>9764.8669023979328</v>
      </c>
      <c r="H94">
        <v>4882.4334511989664</v>
      </c>
      <c r="I94">
        <v>0.28811132291325625</v>
      </c>
    </row>
    <row r="95" spans="1:9" x14ac:dyDescent="0.25">
      <c r="A95" t="s">
        <v>197</v>
      </c>
      <c r="B95">
        <v>26201.659003383949</v>
      </c>
      <c r="C95">
        <v>33701.923844677651</v>
      </c>
      <c r="D95">
        <v>23887.568609922801</v>
      </c>
      <c r="E95">
        <v>16006.894602757249</v>
      </c>
      <c r="F95">
        <v>24949.511515185415</v>
      </c>
      <c r="G95">
        <v>7286.3048452589792</v>
      </c>
      <c r="H95">
        <v>3643.1524226294896</v>
      </c>
      <c r="I95">
        <v>0.29204198410154042</v>
      </c>
    </row>
    <row r="96" spans="1:9" x14ac:dyDescent="0.25">
      <c r="A96" t="s">
        <v>143</v>
      </c>
      <c r="B96">
        <v>28201.347230602551</v>
      </c>
      <c r="C96">
        <v>17812.004637850099</v>
      </c>
      <c r="F96">
        <v>23006.675934226325</v>
      </c>
      <c r="G96">
        <v>7346.3745994054862</v>
      </c>
      <c r="H96">
        <v>5194.6712963762257</v>
      </c>
      <c r="I96">
        <v>0.31931490756891612</v>
      </c>
    </row>
    <row r="97" spans="1:9" x14ac:dyDescent="0.25">
      <c r="A97" t="s">
        <v>318</v>
      </c>
      <c r="B97">
        <v>22632.715906855101</v>
      </c>
      <c r="F97">
        <v>22632.715906855101</v>
      </c>
      <c r="G97">
        <v>0</v>
      </c>
      <c r="H97">
        <v>0</v>
      </c>
      <c r="I97">
        <v>0</v>
      </c>
    </row>
    <row r="98" spans="1:9" x14ac:dyDescent="0.25">
      <c r="A98" t="s">
        <v>316</v>
      </c>
      <c r="B98">
        <v>13308.312423599884</v>
      </c>
      <c r="C98">
        <v>28526.725735850101</v>
      </c>
      <c r="D98">
        <v>11230.873618469959</v>
      </c>
      <c r="E98">
        <v>37452.020820974052</v>
      </c>
      <c r="F98">
        <v>22629.483149723499</v>
      </c>
      <c r="G98">
        <v>12533.922185902742</v>
      </c>
      <c r="H98">
        <v>6266.961092951371</v>
      </c>
      <c r="I98">
        <v>0.55387576035097774</v>
      </c>
    </row>
    <row r="99" spans="1:9" x14ac:dyDescent="0.25">
      <c r="A99" t="s">
        <v>311</v>
      </c>
      <c r="B99">
        <v>23258.557460581349</v>
      </c>
      <c r="C99">
        <v>26591.683932141648</v>
      </c>
      <c r="D99">
        <v>9908.5483275902843</v>
      </c>
      <c r="E99">
        <v>13384.169156151649</v>
      </c>
      <c r="F99">
        <v>18285.739719116231</v>
      </c>
      <c r="G99">
        <v>7914.5510538858744</v>
      </c>
      <c r="H99">
        <v>3957.2755269429372</v>
      </c>
      <c r="I99">
        <v>0.43282640874581985</v>
      </c>
    </row>
    <row r="100" spans="1:9" x14ac:dyDescent="0.25">
      <c r="A100" t="s">
        <v>232</v>
      </c>
      <c r="B100">
        <v>2222.41610298869</v>
      </c>
      <c r="C100">
        <v>2102.8617337744499</v>
      </c>
      <c r="D100">
        <v>25256.798224446102</v>
      </c>
      <c r="E100">
        <v>3198.7248772806897</v>
      </c>
      <c r="F100">
        <v>8195.2002346224835</v>
      </c>
      <c r="G100">
        <v>11384.984711670146</v>
      </c>
      <c r="H100">
        <v>5692.4923558350729</v>
      </c>
      <c r="I100">
        <v>1.3892259353922427</v>
      </c>
    </row>
    <row r="101" spans="1:9" x14ac:dyDescent="0.25">
      <c r="A101" t="s">
        <v>234</v>
      </c>
      <c r="B101">
        <v>6773.9576463014946</v>
      </c>
      <c r="D101">
        <v>15538.042752518901</v>
      </c>
      <c r="E101">
        <v>1840.6761891455449</v>
      </c>
      <c r="F101">
        <v>8050.8921959886475</v>
      </c>
      <c r="G101">
        <v>6937.3902928978378</v>
      </c>
      <c r="H101">
        <v>4005.3041530780638</v>
      </c>
      <c r="I101">
        <v>0.86169211113699773</v>
      </c>
    </row>
    <row r="102" spans="1:9" x14ac:dyDescent="0.25">
      <c r="A102" t="s">
        <v>243</v>
      </c>
      <c r="B102">
        <v>8875.2513602720246</v>
      </c>
      <c r="C102">
        <v>6603.007390148995</v>
      </c>
      <c r="D102">
        <v>8082.4630234215447</v>
      </c>
      <c r="E102">
        <v>6307.0646964373755</v>
      </c>
      <c r="F102">
        <v>7466.9466175699854</v>
      </c>
      <c r="G102">
        <v>1218.4552725803451</v>
      </c>
      <c r="H102">
        <v>609.22763629017254</v>
      </c>
      <c r="I102">
        <v>0.16317985583468314</v>
      </c>
    </row>
    <row r="103" spans="1:9" x14ac:dyDescent="0.25">
      <c r="A103" t="s">
        <v>137</v>
      </c>
      <c r="B103">
        <v>12070.82042248114</v>
      </c>
      <c r="C103">
        <v>2135.5357651177151</v>
      </c>
      <c r="D103">
        <v>2476.4819122623148</v>
      </c>
      <c r="E103">
        <v>2792.1961123174551</v>
      </c>
      <c r="F103">
        <v>4868.7585530446559</v>
      </c>
      <c r="G103">
        <v>4808.8564502005329</v>
      </c>
      <c r="H103">
        <v>2404.4282251002664</v>
      </c>
      <c r="I103">
        <v>0.98769663720402334</v>
      </c>
    </row>
    <row r="104" spans="1:9" x14ac:dyDescent="0.25">
      <c r="A104" t="s">
        <v>223</v>
      </c>
      <c r="B104">
        <v>4801.9299897349902</v>
      </c>
      <c r="C104">
        <v>1834.02030639383</v>
      </c>
      <c r="E104">
        <v>2640.0792977628398</v>
      </c>
      <c r="F104">
        <v>3092.0098646305537</v>
      </c>
      <c r="G104">
        <v>1534.6996123247006</v>
      </c>
      <c r="H104">
        <v>886.05923430088023</v>
      </c>
      <c r="I104">
        <v>0.49634369860203309</v>
      </c>
    </row>
    <row r="105" spans="1:9" x14ac:dyDescent="0.25">
      <c r="A105" t="s">
        <v>255</v>
      </c>
      <c r="B105">
        <v>2017.1847782130201</v>
      </c>
      <c r="C105">
        <v>3527.5771409981649</v>
      </c>
      <c r="E105">
        <v>2391.215438810415</v>
      </c>
      <c r="F105">
        <v>2645.3257860072003</v>
      </c>
      <c r="G105">
        <v>786.6068419510957</v>
      </c>
      <c r="H105">
        <v>454.14767194686652</v>
      </c>
      <c r="I105">
        <v>0.29735726544985741</v>
      </c>
    </row>
    <row r="106" spans="1:9" x14ac:dyDescent="0.25">
      <c r="A106" t="s">
        <v>132</v>
      </c>
      <c r="B106">
        <v>2908.1031904858601</v>
      </c>
      <c r="C106">
        <v>517.22652177207556</v>
      </c>
      <c r="D106">
        <v>1576.2545270441899</v>
      </c>
      <c r="E106">
        <v>1490.420314840035</v>
      </c>
      <c r="F106">
        <v>1623.0011385355401</v>
      </c>
      <c r="G106">
        <v>982.17237243147429</v>
      </c>
      <c r="H106">
        <v>491.08618621573714</v>
      </c>
      <c r="I106">
        <v>0.60515815368909975</v>
      </c>
    </row>
    <row r="107" spans="1:9" x14ac:dyDescent="0.25">
      <c r="A107" t="s">
        <v>95</v>
      </c>
    </row>
    <row r="108" spans="1:9" x14ac:dyDescent="0.25">
      <c r="A108" t="s">
        <v>185</v>
      </c>
    </row>
    <row r="109" spans="1:9" x14ac:dyDescent="0.25">
      <c r="A109" t="s">
        <v>214</v>
      </c>
    </row>
    <row r="110" spans="1:9" x14ac:dyDescent="0.25">
      <c r="A110" t="s">
        <v>217</v>
      </c>
    </row>
    <row r="111" spans="1:9" x14ac:dyDescent="0.25">
      <c r="A111" t="s">
        <v>371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2"/>
  <sheetViews>
    <sheetView topLeftCell="A82" workbookViewId="0">
      <selection activeCell="E22" sqref="E22"/>
    </sheetView>
  </sheetViews>
  <sheetFormatPr baseColWidth="10" defaultColWidth="11.42578125" defaultRowHeight="15" x14ac:dyDescent="0.25"/>
  <cols>
    <col min="1" max="1" width="21" customWidth="1"/>
    <col min="4" max="4" width="11.42578125" customWidth="1"/>
  </cols>
  <sheetData>
    <row r="1" spans="1:16" ht="105" x14ac:dyDescent="0.25">
      <c r="A1" s="3" t="s">
        <v>0</v>
      </c>
      <c r="B1" s="3" t="s">
        <v>8</v>
      </c>
      <c r="C1" s="3" t="s">
        <v>395</v>
      </c>
      <c r="D1" s="3" t="s">
        <v>13</v>
      </c>
      <c r="E1" s="3" t="s">
        <v>19</v>
      </c>
      <c r="F1" s="3" t="s">
        <v>45</v>
      </c>
      <c r="G1" s="3" t="s">
        <v>47</v>
      </c>
      <c r="H1" s="3" t="s">
        <v>396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62</v>
      </c>
      <c r="O1" s="3" t="s">
        <v>62</v>
      </c>
    </row>
    <row r="2" spans="1:16" x14ac:dyDescent="0.25">
      <c r="I2" t="s">
        <v>64</v>
      </c>
      <c r="J2" t="s">
        <v>65</v>
      </c>
      <c r="K2" t="s">
        <v>66</v>
      </c>
      <c r="L2" t="s">
        <v>68</v>
      </c>
      <c r="M2" t="s">
        <v>70</v>
      </c>
      <c r="N2" t="s">
        <v>71</v>
      </c>
      <c r="O2" t="s">
        <v>397</v>
      </c>
      <c r="P2" t="s">
        <v>398</v>
      </c>
    </row>
    <row r="3" spans="1:16" x14ac:dyDescent="0.25">
      <c r="A3" t="s">
        <v>72</v>
      </c>
      <c r="B3">
        <v>89589.952163268972</v>
      </c>
      <c r="C3">
        <f t="shared" ref="C3:C66" si="0">B3/$B$70*300</f>
        <v>23.390654709376211</v>
      </c>
      <c r="D3">
        <v>0.82967567126887631</v>
      </c>
      <c r="E3">
        <v>6.0340661166224914</v>
      </c>
      <c r="F3">
        <v>0</v>
      </c>
      <c r="G3">
        <v>0</v>
      </c>
      <c r="H3">
        <f>AVERAGE(F3:G3)</f>
        <v>0</v>
      </c>
      <c r="N3">
        <v>312.7397282523375</v>
      </c>
      <c r="O3">
        <v>25.917000000000002</v>
      </c>
      <c r="P3">
        <v>63356969.760185242</v>
      </c>
    </row>
    <row r="4" spans="1:16" x14ac:dyDescent="0.25">
      <c r="A4" t="s">
        <v>77</v>
      </c>
      <c r="B4">
        <v>395481.860470552</v>
      </c>
      <c r="C4">
        <f t="shared" si="0"/>
        <v>103.25465544651816</v>
      </c>
      <c r="D4">
        <v>3.5379052820592385</v>
      </c>
      <c r="E4">
        <v>24.338376693024351</v>
      </c>
      <c r="F4">
        <v>3</v>
      </c>
      <c r="G4">
        <v>1</v>
      </c>
      <c r="H4">
        <f t="shared" ref="H4:H12" si="1">AVERAGE(F4:G4)</f>
        <v>2</v>
      </c>
      <c r="O4" t="s">
        <v>80</v>
      </c>
    </row>
    <row r="5" spans="1:16" ht="30" x14ac:dyDescent="0.25">
      <c r="A5" t="s">
        <v>81</v>
      </c>
      <c r="B5">
        <v>9929012.8099846467</v>
      </c>
      <c r="C5">
        <f t="shared" si="0"/>
        <v>2592.3231861992526</v>
      </c>
      <c r="D5">
        <v>367.97882188285598</v>
      </c>
      <c r="E5">
        <v>2096.3148393161218</v>
      </c>
      <c r="F5">
        <v>501</v>
      </c>
      <c r="G5">
        <v>454</v>
      </c>
      <c r="H5">
        <f t="shared" si="1"/>
        <v>477.5</v>
      </c>
      <c r="O5" s="1" t="s">
        <v>84</v>
      </c>
    </row>
    <row r="6" spans="1:16" x14ac:dyDescent="0.25">
      <c r="A6" t="s">
        <v>85</v>
      </c>
      <c r="B6">
        <v>12483426.001458466</v>
      </c>
      <c r="C6">
        <f t="shared" si="0"/>
        <v>3259.2439234483622</v>
      </c>
      <c r="D6">
        <v>46.228279871486599</v>
      </c>
      <c r="E6">
        <v>643.40432892561853</v>
      </c>
      <c r="F6">
        <v>34</v>
      </c>
      <c r="G6">
        <v>18</v>
      </c>
      <c r="H6">
        <f t="shared" si="1"/>
        <v>26</v>
      </c>
      <c r="N6">
        <v>74.121423862554877</v>
      </c>
      <c r="O6">
        <v>23.84</v>
      </c>
      <c r="P6">
        <v>15016028.940373881</v>
      </c>
    </row>
    <row r="7" spans="1:16" x14ac:dyDescent="0.25">
      <c r="A7" t="s">
        <v>89</v>
      </c>
      <c r="B7">
        <v>195342.68878127201</v>
      </c>
      <c r="C7">
        <f t="shared" si="0"/>
        <v>51.001181192249781</v>
      </c>
      <c r="D7">
        <v>2.3180644017124452</v>
      </c>
      <c r="E7">
        <v>15.119021787002847</v>
      </c>
      <c r="F7">
        <v>0</v>
      </c>
      <c r="G7">
        <v>3</v>
      </c>
      <c r="H7">
        <f t="shared" si="1"/>
        <v>1.5</v>
      </c>
      <c r="N7">
        <v>16.886737122148684</v>
      </c>
      <c r="O7">
        <v>21.706</v>
      </c>
      <c r="P7">
        <v>3421031.6008617789</v>
      </c>
    </row>
    <row r="8" spans="1:16" x14ac:dyDescent="0.25">
      <c r="A8" t="s">
        <v>92</v>
      </c>
      <c r="B8">
        <v>769809.76287895604</v>
      </c>
      <c r="C8">
        <f t="shared" si="0"/>
        <v>200.98631510142573</v>
      </c>
      <c r="D8">
        <v>17.90061698885593</v>
      </c>
      <c r="E8">
        <v>121.18879481847696</v>
      </c>
      <c r="F8">
        <v>4</v>
      </c>
      <c r="G8">
        <v>4</v>
      </c>
      <c r="H8">
        <f t="shared" si="1"/>
        <v>4</v>
      </c>
      <c r="N8">
        <v>207.76642021663926</v>
      </c>
      <c r="O8">
        <v>25.327000000000002</v>
      </c>
      <c r="P8">
        <v>42090753.472249866</v>
      </c>
    </row>
    <row r="9" spans="1:16" x14ac:dyDescent="0.25">
      <c r="A9" t="s">
        <v>95</v>
      </c>
      <c r="B9">
        <v>0</v>
      </c>
      <c r="C9">
        <f t="shared" si="0"/>
        <v>0</v>
      </c>
      <c r="D9">
        <v>392.883758408924</v>
      </c>
      <c r="E9">
        <v>3291.15552235826</v>
      </c>
      <c r="F9">
        <v>540</v>
      </c>
      <c r="G9">
        <v>534</v>
      </c>
      <c r="H9">
        <f t="shared" si="1"/>
        <v>537</v>
      </c>
      <c r="N9">
        <v>408.96078218475242</v>
      </c>
      <c r="O9">
        <v>26.303999999999998</v>
      </c>
      <c r="P9">
        <v>82850094.085503846</v>
      </c>
    </row>
    <row r="10" spans="1:16" x14ac:dyDescent="0.25">
      <c r="A10" t="s">
        <v>97</v>
      </c>
      <c r="B10">
        <v>316783.22159290023</v>
      </c>
      <c r="C10">
        <f t="shared" si="0"/>
        <v>82.707566809498445</v>
      </c>
      <c r="D10">
        <v>10.206713319320755</v>
      </c>
      <c r="E10">
        <v>71.075395330879516</v>
      </c>
      <c r="F10">
        <v>0</v>
      </c>
      <c r="G10">
        <v>0</v>
      </c>
      <c r="H10">
        <f t="shared" si="1"/>
        <v>0</v>
      </c>
      <c r="N10">
        <v>414.38233444315694</v>
      </c>
      <c r="O10">
        <v>26.323</v>
      </c>
      <c r="P10">
        <v>83948429.510966152</v>
      </c>
    </row>
    <row r="11" spans="1:16" x14ac:dyDescent="0.25">
      <c r="A11" t="s">
        <v>100</v>
      </c>
      <c r="B11">
        <v>669979114.34261799</v>
      </c>
      <c r="C11">
        <f t="shared" si="0"/>
        <v>174921.96108691441</v>
      </c>
      <c r="D11">
        <v>6857.4929397216938</v>
      </c>
      <c r="E11">
        <v>54797.745066799915</v>
      </c>
      <c r="F11">
        <v>4321</v>
      </c>
      <c r="G11">
        <v>6573</v>
      </c>
      <c r="H11">
        <f t="shared" si="1"/>
        <v>5447</v>
      </c>
      <c r="O11" t="s">
        <v>104</v>
      </c>
    </row>
    <row r="12" spans="1:16" x14ac:dyDescent="0.25">
      <c r="A12" t="s">
        <v>105</v>
      </c>
      <c r="B12">
        <v>394918.15945522813</v>
      </c>
      <c r="C12">
        <f t="shared" si="0"/>
        <v>103.10748117652038</v>
      </c>
      <c r="D12">
        <v>707.8324832886874</v>
      </c>
      <c r="E12">
        <v>5578.3726753314204</v>
      </c>
      <c r="F12">
        <v>358</v>
      </c>
      <c r="G12">
        <v>738</v>
      </c>
      <c r="H12">
        <f t="shared" si="1"/>
        <v>548</v>
      </c>
    </row>
    <row r="13" spans="1:16" x14ac:dyDescent="0.25">
      <c r="A13" t="s">
        <v>108</v>
      </c>
      <c r="B13">
        <v>57157820.003176257</v>
      </c>
      <c r="C13">
        <f t="shared" si="0"/>
        <v>14923.089022287844</v>
      </c>
      <c r="D13">
        <v>-779.67612187925511</v>
      </c>
      <c r="E13">
        <v>-7717.3628959985226</v>
      </c>
      <c r="O13" t="s">
        <v>111</v>
      </c>
    </row>
    <row r="14" spans="1:16" x14ac:dyDescent="0.25">
      <c r="A14" t="s">
        <v>112</v>
      </c>
      <c r="B14">
        <v>5458926.065191919</v>
      </c>
      <c r="C14">
        <f t="shared" si="0"/>
        <v>1425.2474925114282</v>
      </c>
      <c r="D14">
        <v>132.68740564566062</v>
      </c>
      <c r="E14">
        <v>784.45558351588227</v>
      </c>
      <c r="F14">
        <v>140</v>
      </c>
      <c r="G14">
        <v>246</v>
      </c>
      <c r="H14">
        <f t="shared" ref="H14:H30" si="2">AVERAGE(F14:G14)</f>
        <v>193</v>
      </c>
      <c r="N14">
        <v>270.93795304554732</v>
      </c>
      <c r="O14">
        <v>25.71</v>
      </c>
      <c r="P14">
        <v>54888478.013074212</v>
      </c>
    </row>
    <row r="15" spans="1:16" x14ac:dyDescent="0.25">
      <c r="A15" t="s">
        <v>115</v>
      </c>
      <c r="B15">
        <v>9397256.6576026082</v>
      </c>
      <c r="C15">
        <f t="shared" si="0"/>
        <v>2453.4892628672319</v>
      </c>
      <c r="D15">
        <v>955.30812884247189</v>
      </c>
      <c r="E15">
        <v>5064.094454901734</v>
      </c>
      <c r="F15">
        <v>1980</v>
      </c>
      <c r="G15">
        <v>1812</v>
      </c>
      <c r="H15">
        <f t="shared" si="2"/>
        <v>1896</v>
      </c>
      <c r="N15">
        <v>71.596576060478796</v>
      </c>
      <c r="O15">
        <v>23.79</v>
      </c>
      <c r="P15">
        <v>14504527.869694004</v>
      </c>
    </row>
    <row r="16" spans="1:16" x14ac:dyDescent="0.25">
      <c r="A16" t="s">
        <v>118</v>
      </c>
      <c r="B16">
        <v>287210966.47119361</v>
      </c>
      <c r="C16">
        <f t="shared" si="0"/>
        <v>74986.674099690557</v>
      </c>
      <c r="D16">
        <v>5565.6564123700318</v>
      </c>
      <c r="E16">
        <v>36941.527369009564</v>
      </c>
      <c r="F16">
        <v>5933</v>
      </c>
      <c r="G16">
        <v>4891</v>
      </c>
      <c r="H16">
        <f t="shared" si="2"/>
        <v>5412</v>
      </c>
      <c r="L16">
        <v>482.23140495867773</v>
      </c>
      <c r="N16">
        <v>1604.4005944861599</v>
      </c>
      <c r="O16">
        <v>28.276</v>
      </c>
      <c r="P16">
        <v>325030531.03015262</v>
      </c>
    </row>
    <row r="17" spans="1:16" x14ac:dyDescent="0.25">
      <c r="A17" t="s">
        <v>121</v>
      </c>
      <c r="B17">
        <v>24658920.237650849</v>
      </c>
      <c r="C17">
        <f t="shared" si="0"/>
        <v>6438.0912686927168</v>
      </c>
      <c r="D17">
        <v>271.69769327437535</v>
      </c>
      <c r="E17">
        <v>2205.5160937005917</v>
      </c>
      <c r="F17">
        <v>0</v>
      </c>
      <c r="G17">
        <v>0</v>
      </c>
      <c r="H17">
        <f t="shared" si="2"/>
        <v>0</v>
      </c>
      <c r="O17" t="s">
        <v>111</v>
      </c>
    </row>
    <row r="18" spans="1:16" x14ac:dyDescent="0.25">
      <c r="A18" t="s">
        <v>125</v>
      </c>
      <c r="B18">
        <v>914295.56896041986</v>
      </c>
      <c r="C18">
        <f t="shared" si="0"/>
        <v>238.70949185118431</v>
      </c>
      <c r="D18">
        <v>9.0391356765143058</v>
      </c>
      <c r="E18">
        <v>66.392381344576151</v>
      </c>
      <c r="F18">
        <v>12</v>
      </c>
      <c r="G18">
        <v>4</v>
      </c>
      <c r="H18">
        <f t="shared" si="2"/>
        <v>8</v>
      </c>
      <c r="N18">
        <v>84.613660309238298</v>
      </c>
      <c r="O18">
        <v>24.030999999999999</v>
      </c>
      <c r="P18">
        <v>17141618.519235663</v>
      </c>
    </row>
    <row r="19" spans="1:16" x14ac:dyDescent="0.25">
      <c r="A19" t="s">
        <v>127</v>
      </c>
      <c r="B19">
        <v>40160273.950749978</v>
      </c>
      <c r="C19">
        <f t="shared" si="0"/>
        <v>10485.272938912043</v>
      </c>
      <c r="D19">
        <v>7062.749004946696</v>
      </c>
      <c r="E19">
        <v>31809.324476898102</v>
      </c>
      <c r="F19">
        <v>7580</v>
      </c>
      <c r="G19">
        <v>19340</v>
      </c>
      <c r="H19">
        <f t="shared" si="2"/>
        <v>13460</v>
      </c>
      <c r="I19">
        <v>80</v>
      </c>
      <c r="J19">
        <v>2457</v>
      </c>
      <c r="K19">
        <v>4820.8092485549141</v>
      </c>
      <c r="L19">
        <v>2657.8512396694218</v>
      </c>
      <c r="O19" t="s">
        <v>111</v>
      </c>
    </row>
    <row r="20" spans="1:16" x14ac:dyDescent="0.25">
      <c r="A20" t="s">
        <v>130</v>
      </c>
      <c r="B20">
        <v>571879.40782589396</v>
      </c>
      <c r="C20">
        <f t="shared" si="0"/>
        <v>149.30953126842184</v>
      </c>
      <c r="D20">
        <v>28.209497614306489</v>
      </c>
      <c r="E20">
        <v>219.02896426596371</v>
      </c>
      <c r="F20">
        <v>47</v>
      </c>
      <c r="G20">
        <v>36</v>
      </c>
      <c r="H20">
        <f t="shared" si="2"/>
        <v>41.5</v>
      </c>
      <c r="N20">
        <v>159.43435115378338</v>
      </c>
      <c r="O20">
        <v>24.945</v>
      </c>
      <c r="P20">
        <v>32299309.784635622</v>
      </c>
    </row>
    <row r="21" spans="1:16" x14ac:dyDescent="0.25">
      <c r="A21" t="s">
        <v>132</v>
      </c>
      <c r="B21">
        <v>1623.0011385355401</v>
      </c>
      <c r="C21">
        <f t="shared" si="0"/>
        <v>0.42374237632391293</v>
      </c>
      <c r="D21">
        <v>7.7677044999129266E-2</v>
      </c>
      <c r="E21">
        <v>0.50587673382249798</v>
      </c>
      <c r="F21">
        <v>0</v>
      </c>
      <c r="G21">
        <v>0</v>
      </c>
      <c r="H21">
        <f t="shared" si="2"/>
        <v>0</v>
      </c>
      <c r="O21" t="s">
        <v>111</v>
      </c>
    </row>
    <row r="22" spans="1:16" x14ac:dyDescent="0.25">
      <c r="A22" t="s">
        <v>137</v>
      </c>
      <c r="B22">
        <v>4868.7585530446559</v>
      </c>
      <c r="C22">
        <f t="shared" si="0"/>
        <v>1.2711631988601599</v>
      </c>
      <c r="D22">
        <v>6.0223672166204549</v>
      </c>
      <c r="E22">
        <v>42.130803834783364</v>
      </c>
      <c r="F22">
        <v>3</v>
      </c>
      <c r="G22">
        <v>8</v>
      </c>
      <c r="H22">
        <f t="shared" si="2"/>
        <v>5.5</v>
      </c>
      <c r="O22" t="s">
        <v>111</v>
      </c>
    </row>
    <row r="23" spans="1:16" x14ac:dyDescent="0.25">
      <c r="A23" t="s">
        <v>140</v>
      </c>
      <c r="B23">
        <v>19193307.942232262</v>
      </c>
      <c r="C23">
        <f t="shared" si="0"/>
        <v>5011.098097131764</v>
      </c>
      <c r="D23">
        <v>118.74963066080399</v>
      </c>
      <c r="E23">
        <v>896.34254635540833</v>
      </c>
      <c r="F23">
        <v>75</v>
      </c>
      <c r="G23">
        <v>66</v>
      </c>
      <c r="H23">
        <f t="shared" si="2"/>
        <v>70.5</v>
      </c>
    </row>
    <row r="24" spans="1:16" x14ac:dyDescent="0.25">
      <c r="A24" t="s">
        <v>143</v>
      </c>
      <c r="B24">
        <v>23006.675934226325</v>
      </c>
      <c r="C24">
        <f t="shared" si="0"/>
        <v>6.0067139204103297</v>
      </c>
      <c r="D24">
        <v>0.51809721154775845</v>
      </c>
      <c r="E24">
        <v>3.643750636112665</v>
      </c>
      <c r="F24">
        <v>0</v>
      </c>
      <c r="G24">
        <v>0</v>
      </c>
      <c r="H24">
        <f t="shared" si="2"/>
        <v>0</v>
      </c>
      <c r="N24">
        <v>38.023480492126097</v>
      </c>
      <c r="O24">
        <v>22.876999999999999</v>
      </c>
      <c r="P24">
        <v>7703058.7612868184</v>
      </c>
    </row>
    <row r="25" spans="1:16" x14ac:dyDescent="0.25">
      <c r="A25" t="s">
        <v>146</v>
      </c>
      <c r="B25">
        <v>137429.67638793236</v>
      </c>
      <c r="C25">
        <f t="shared" si="0"/>
        <v>35.880922241739754</v>
      </c>
      <c r="D25">
        <v>3.7845807869665955</v>
      </c>
      <c r="E25">
        <v>28.056017732004229</v>
      </c>
      <c r="F25">
        <v>0</v>
      </c>
      <c r="G25">
        <v>0</v>
      </c>
      <c r="H25">
        <f t="shared" si="2"/>
        <v>0</v>
      </c>
      <c r="N25">
        <v>129.59072811004197</v>
      </c>
      <c r="O25">
        <v>24.646000000000001</v>
      </c>
      <c r="P25">
        <v>26253382.92627665</v>
      </c>
    </row>
    <row r="26" spans="1:16" x14ac:dyDescent="0.25">
      <c r="A26" t="s">
        <v>148</v>
      </c>
      <c r="B26">
        <v>163865.98595634688</v>
      </c>
      <c r="C26">
        <f t="shared" si="0"/>
        <v>42.783064434851511</v>
      </c>
      <c r="D26">
        <v>12.736104168956636</v>
      </c>
      <c r="E26">
        <v>75.793839299974636</v>
      </c>
      <c r="F26">
        <v>0</v>
      </c>
      <c r="G26">
        <v>0</v>
      </c>
      <c r="H26">
        <f t="shared" si="2"/>
        <v>0</v>
      </c>
      <c r="N26">
        <v>4500.3412629941213</v>
      </c>
      <c r="O26">
        <v>29.763999999999999</v>
      </c>
      <c r="P26">
        <v>911710152.41138077</v>
      </c>
    </row>
    <row r="27" spans="1:16" x14ac:dyDescent="0.25">
      <c r="A27" t="s">
        <v>150</v>
      </c>
      <c r="B27">
        <v>5246065.648018796</v>
      </c>
      <c r="C27">
        <f t="shared" si="0"/>
        <v>1369.6726830694422</v>
      </c>
      <c r="D27">
        <v>170.81419983862835</v>
      </c>
      <c r="E27">
        <v>1107.1995354701946</v>
      </c>
      <c r="F27">
        <v>181</v>
      </c>
      <c r="G27">
        <v>206</v>
      </c>
      <c r="H27">
        <f t="shared" si="2"/>
        <v>193.5</v>
      </c>
      <c r="L27">
        <v>54.545454545454554</v>
      </c>
      <c r="O27" t="s">
        <v>111</v>
      </c>
    </row>
    <row r="28" spans="1:16" x14ac:dyDescent="0.25">
      <c r="A28" t="s">
        <v>153</v>
      </c>
      <c r="B28">
        <v>37063124.700427726</v>
      </c>
      <c r="C28">
        <f t="shared" si="0"/>
        <v>9676.6515818465959</v>
      </c>
      <c r="D28">
        <v>2080.7462957145713</v>
      </c>
      <c r="E28">
        <v>11814.314326197213</v>
      </c>
      <c r="F28">
        <v>2584</v>
      </c>
      <c r="G28">
        <v>1577</v>
      </c>
      <c r="H28">
        <f t="shared" si="2"/>
        <v>2080.5</v>
      </c>
      <c r="O28" t="s">
        <v>155</v>
      </c>
    </row>
    <row r="29" spans="1:16" x14ac:dyDescent="0.25">
      <c r="A29" t="s">
        <v>156</v>
      </c>
      <c r="B29">
        <v>1298507.3887154954</v>
      </c>
      <c r="C29">
        <f t="shared" si="0"/>
        <v>339.02170091201947</v>
      </c>
      <c r="D29">
        <v>15.401417858953828</v>
      </c>
      <c r="E29">
        <v>120.35763397721962</v>
      </c>
      <c r="F29">
        <v>15</v>
      </c>
      <c r="G29">
        <v>13</v>
      </c>
      <c r="H29">
        <f t="shared" si="2"/>
        <v>14</v>
      </c>
      <c r="L29">
        <v>60.743801652892564</v>
      </c>
      <c r="O29" t="s">
        <v>111</v>
      </c>
    </row>
    <row r="30" spans="1:16" x14ac:dyDescent="0.25">
      <c r="A30" t="s">
        <v>159</v>
      </c>
      <c r="B30">
        <v>57934.10905969255</v>
      </c>
      <c r="C30">
        <f t="shared" si="0"/>
        <v>15.125766988256048</v>
      </c>
      <c r="D30">
        <v>0.83507485978456419</v>
      </c>
      <c r="E30">
        <v>5.218865590588166</v>
      </c>
      <c r="F30">
        <v>0</v>
      </c>
      <c r="G30">
        <v>0</v>
      </c>
      <c r="H30">
        <f t="shared" si="2"/>
        <v>0</v>
      </c>
      <c r="J30">
        <v>30</v>
      </c>
      <c r="N30">
        <v>172.06605363392498</v>
      </c>
      <c r="O30">
        <v>25.055</v>
      </c>
      <c r="P30">
        <v>34858327.139182441</v>
      </c>
    </row>
    <row r="31" spans="1:16" x14ac:dyDescent="0.25">
      <c r="A31" t="s">
        <v>163</v>
      </c>
      <c r="B31">
        <v>1688583.2353019128</v>
      </c>
      <c r="C31">
        <f t="shared" si="0"/>
        <v>440.86492347946381</v>
      </c>
      <c r="D31">
        <v>-1.5050340866651157</v>
      </c>
      <c r="E31">
        <v>-10.327960653329351</v>
      </c>
      <c r="O31" t="s">
        <v>111</v>
      </c>
    </row>
    <row r="32" spans="1:16" x14ac:dyDescent="0.25">
      <c r="A32" t="s">
        <v>167</v>
      </c>
      <c r="B32">
        <v>618111.27471488353</v>
      </c>
      <c r="C32">
        <f t="shared" si="0"/>
        <v>161.38001025472002</v>
      </c>
      <c r="D32">
        <v>9.516914014400637</v>
      </c>
      <c r="E32">
        <v>66.816599756646085</v>
      </c>
      <c r="F32">
        <v>7</v>
      </c>
      <c r="G32">
        <v>7</v>
      </c>
      <c r="H32">
        <f t="shared" ref="H32:H48" si="3">AVERAGE(F32:G32)</f>
        <v>7</v>
      </c>
      <c r="O32" t="s">
        <v>111</v>
      </c>
    </row>
    <row r="33" spans="1:16" x14ac:dyDescent="0.25">
      <c r="A33" t="s">
        <v>169</v>
      </c>
      <c r="B33">
        <v>6331446.3253502268</v>
      </c>
      <c r="C33">
        <f t="shared" si="0"/>
        <v>1653.0500489309804</v>
      </c>
      <c r="D33">
        <v>1190.1614811650563</v>
      </c>
      <c r="E33">
        <v>5587.0824848833518</v>
      </c>
      <c r="F33">
        <v>2098</v>
      </c>
      <c r="G33">
        <v>2484</v>
      </c>
      <c r="H33">
        <f t="shared" si="3"/>
        <v>2291</v>
      </c>
      <c r="L33">
        <v>80.578512396694208</v>
      </c>
      <c r="O33" t="s">
        <v>111</v>
      </c>
    </row>
    <row r="34" spans="1:16" x14ac:dyDescent="0.25">
      <c r="A34" t="s">
        <v>172</v>
      </c>
      <c r="B34">
        <v>6435888.0380751034</v>
      </c>
      <c r="C34">
        <f t="shared" si="0"/>
        <v>1680.3182858327193</v>
      </c>
      <c r="D34">
        <v>246.32164922980377</v>
      </c>
      <c r="E34">
        <v>1491.9257218455575</v>
      </c>
      <c r="F34">
        <v>388</v>
      </c>
      <c r="G34">
        <v>126</v>
      </c>
      <c r="H34">
        <f t="shared" si="3"/>
        <v>257</v>
      </c>
      <c r="O34" t="s">
        <v>104</v>
      </c>
    </row>
    <row r="35" spans="1:16" x14ac:dyDescent="0.25">
      <c r="A35" t="s">
        <v>176</v>
      </c>
      <c r="B35">
        <v>1159270.021512619</v>
      </c>
      <c r="C35">
        <f t="shared" si="0"/>
        <v>302.66881646187699</v>
      </c>
      <c r="D35">
        <v>17.39935893682172</v>
      </c>
      <c r="E35">
        <v>97.375896526205878</v>
      </c>
      <c r="F35">
        <v>0</v>
      </c>
      <c r="G35">
        <v>0</v>
      </c>
      <c r="H35">
        <f t="shared" si="3"/>
        <v>0</v>
      </c>
      <c r="N35">
        <v>11035.150541132898</v>
      </c>
      <c r="O35">
        <v>31.058</v>
      </c>
      <c r="P35">
        <v>2235576858.2414608</v>
      </c>
    </row>
    <row r="36" spans="1:16" x14ac:dyDescent="0.25">
      <c r="A36" t="s">
        <v>179</v>
      </c>
      <c r="B36">
        <v>981570</v>
      </c>
      <c r="C36">
        <f t="shared" si="0"/>
        <v>256.27388327254414</v>
      </c>
      <c r="D36">
        <v>25.96483739449468</v>
      </c>
      <c r="E36">
        <v>165.69318463139896</v>
      </c>
      <c r="F36">
        <v>24</v>
      </c>
      <c r="G36">
        <v>27</v>
      </c>
      <c r="H36">
        <f t="shared" si="3"/>
        <v>25.5</v>
      </c>
      <c r="O36" t="s">
        <v>111</v>
      </c>
    </row>
    <row r="37" spans="1:16" x14ac:dyDescent="0.25">
      <c r="A37" t="s">
        <v>182</v>
      </c>
      <c r="B37">
        <v>148724.15802278582</v>
      </c>
      <c r="C37">
        <f t="shared" si="0"/>
        <v>38.829749801785731</v>
      </c>
      <c r="D37">
        <v>67.782831933851199</v>
      </c>
      <c r="E37">
        <v>247.02802957401622</v>
      </c>
      <c r="F37">
        <v>54</v>
      </c>
      <c r="G37">
        <v>137</v>
      </c>
      <c r="H37">
        <f t="shared" si="3"/>
        <v>95.5</v>
      </c>
      <c r="J37">
        <v>66</v>
      </c>
      <c r="K37">
        <v>41.618497109826585</v>
      </c>
      <c r="L37">
        <v>29.75206611570248</v>
      </c>
      <c r="N37">
        <v>802.75653287166779</v>
      </c>
      <c r="O37">
        <v>27.277000000000001</v>
      </c>
      <c r="P37">
        <v>162627951.5626626</v>
      </c>
    </row>
    <row r="38" spans="1:16" x14ac:dyDescent="0.25">
      <c r="A38" t="s">
        <v>185</v>
      </c>
      <c r="B38">
        <v>20863.607600859872</v>
      </c>
      <c r="C38">
        <f t="shared" si="0"/>
        <v>5.4471894403322505</v>
      </c>
      <c r="D38">
        <v>0.28689247539482787</v>
      </c>
      <c r="E38">
        <v>2.2037430287769544</v>
      </c>
      <c r="F38">
        <v>0</v>
      </c>
      <c r="G38">
        <v>0</v>
      </c>
      <c r="H38">
        <f t="shared" si="3"/>
        <v>0</v>
      </c>
      <c r="J38">
        <v>27</v>
      </c>
      <c r="L38">
        <v>26.033057851239668</v>
      </c>
      <c r="O38" t="s">
        <v>111</v>
      </c>
      <c r="P38" t="e">
        <v>#VALUE!</v>
      </c>
    </row>
    <row r="39" spans="1:16" x14ac:dyDescent="0.25">
      <c r="A39" t="s">
        <v>188</v>
      </c>
      <c r="B39">
        <v>46140.670456100663</v>
      </c>
      <c r="C39">
        <f t="shared" si="0"/>
        <v>12.046668902455929</v>
      </c>
      <c r="D39">
        <v>113.94255834566367</v>
      </c>
      <c r="E39">
        <v>353.67134722587252</v>
      </c>
      <c r="F39">
        <v>151</v>
      </c>
      <c r="G39">
        <v>254</v>
      </c>
      <c r="H39">
        <f t="shared" si="3"/>
        <v>202.5</v>
      </c>
      <c r="J39">
        <v>45</v>
      </c>
      <c r="K39">
        <v>26.011560693641616</v>
      </c>
      <c r="L39">
        <v>85.537190082644642</v>
      </c>
      <c r="N39">
        <v>64.705600840699105</v>
      </c>
      <c r="O39">
        <v>23.643999999999998</v>
      </c>
      <c r="P39">
        <v>13108506.61247305</v>
      </c>
    </row>
    <row r="40" spans="1:16" x14ac:dyDescent="0.25">
      <c r="A40" t="s">
        <v>191</v>
      </c>
      <c r="B40">
        <v>259528.00417912123</v>
      </c>
      <c r="C40">
        <f t="shared" si="0"/>
        <v>67.759048716807214</v>
      </c>
      <c r="D40">
        <v>53.452222896653161</v>
      </c>
      <c r="E40">
        <v>278.41612102270881</v>
      </c>
      <c r="F40">
        <v>63</v>
      </c>
      <c r="G40">
        <v>47</v>
      </c>
      <c r="H40">
        <f t="shared" si="3"/>
        <v>55</v>
      </c>
      <c r="J40">
        <v>45</v>
      </c>
      <c r="K40">
        <v>26.011560693641616</v>
      </c>
      <c r="L40">
        <v>12.396694214876034</v>
      </c>
      <c r="N40">
        <v>37.760833127126986</v>
      </c>
      <c r="O40">
        <v>22.867000000000001</v>
      </c>
      <c r="P40">
        <v>7649849.8477444537</v>
      </c>
    </row>
    <row r="41" spans="1:16" x14ac:dyDescent="0.25">
      <c r="A41" t="s">
        <v>194</v>
      </c>
      <c r="B41">
        <v>1270708.1090152287</v>
      </c>
      <c r="C41">
        <f t="shared" si="0"/>
        <v>331.76370671805779</v>
      </c>
      <c r="D41">
        <v>170.33577746152625</v>
      </c>
      <c r="E41">
        <v>1086.2302005889583</v>
      </c>
      <c r="F41">
        <v>202</v>
      </c>
      <c r="G41">
        <v>228</v>
      </c>
      <c r="H41">
        <f t="shared" si="3"/>
        <v>215</v>
      </c>
      <c r="J41">
        <v>144</v>
      </c>
      <c r="K41">
        <v>27.745664739884397</v>
      </c>
      <c r="L41">
        <v>88.016528925619824</v>
      </c>
      <c r="O41" t="s">
        <v>111</v>
      </c>
    </row>
    <row r="42" spans="1:16" x14ac:dyDescent="0.25">
      <c r="A42" t="s">
        <v>197</v>
      </c>
      <c r="B42">
        <v>24949.511515185415</v>
      </c>
      <c r="C42">
        <f t="shared" si="0"/>
        <v>6.5139604936475477</v>
      </c>
      <c r="D42">
        <v>117.95816087342578</v>
      </c>
      <c r="E42">
        <v>991.18795402209616</v>
      </c>
      <c r="F42">
        <v>52</v>
      </c>
      <c r="G42">
        <v>101</v>
      </c>
      <c r="H42">
        <f t="shared" si="3"/>
        <v>76.5</v>
      </c>
      <c r="J42">
        <v>81</v>
      </c>
      <c r="K42">
        <v>5.2023121387283231</v>
      </c>
      <c r="L42">
        <v>43.388429752066124</v>
      </c>
      <c r="N42">
        <v>22.359541356199369</v>
      </c>
      <c r="O42">
        <v>22.111000000000001</v>
      </c>
      <c r="P42">
        <v>4529750.0048132967</v>
      </c>
    </row>
    <row r="43" spans="1:16" x14ac:dyDescent="0.25">
      <c r="A43" t="s">
        <v>199</v>
      </c>
      <c r="B43">
        <v>77265.973175423162</v>
      </c>
      <c r="C43">
        <f t="shared" si="0"/>
        <v>20.173040119907821</v>
      </c>
      <c r="D43">
        <v>0.6944881523661216</v>
      </c>
      <c r="E43">
        <v>5.0000353954118752</v>
      </c>
      <c r="F43">
        <v>0</v>
      </c>
      <c r="G43">
        <v>0</v>
      </c>
      <c r="H43">
        <f t="shared" si="3"/>
        <v>0</v>
      </c>
      <c r="O43" t="s">
        <v>203</v>
      </c>
    </row>
    <row r="44" spans="1:16" x14ac:dyDescent="0.25">
      <c r="A44" t="s">
        <v>204</v>
      </c>
      <c r="B44">
        <v>1523247.0834632218</v>
      </c>
      <c r="C44">
        <f t="shared" si="0"/>
        <v>397.69801976700285</v>
      </c>
      <c r="D44">
        <v>642.55388992557573</v>
      </c>
      <c r="E44">
        <v>1735.9328994191944</v>
      </c>
      <c r="F44">
        <v>745</v>
      </c>
      <c r="G44">
        <v>1875</v>
      </c>
      <c r="H44">
        <f t="shared" si="3"/>
        <v>1310</v>
      </c>
      <c r="J44">
        <v>90</v>
      </c>
      <c r="K44">
        <v>50.289017341040463</v>
      </c>
      <c r="M44">
        <v>233</v>
      </c>
    </row>
    <row r="45" spans="1:16" x14ac:dyDescent="0.25">
      <c r="A45" t="s">
        <v>206</v>
      </c>
      <c r="B45">
        <v>36366.088253652277</v>
      </c>
      <c r="C45">
        <f t="shared" si="0"/>
        <v>9.4946653383818997</v>
      </c>
      <c r="D45">
        <v>3.8216288259395621</v>
      </c>
      <c r="E45">
        <v>11.486330897935334</v>
      </c>
      <c r="F45">
        <v>4</v>
      </c>
      <c r="G45">
        <v>8</v>
      </c>
      <c r="H45">
        <f t="shared" si="3"/>
        <v>6</v>
      </c>
      <c r="K45">
        <v>3.4682080924855496</v>
      </c>
      <c r="O45" t="s">
        <v>111</v>
      </c>
    </row>
    <row r="46" spans="1:16" x14ac:dyDescent="0.25">
      <c r="A46" t="s">
        <v>209</v>
      </c>
      <c r="B46">
        <v>265383.08544371725</v>
      </c>
      <c r="C46">
        <f t="shared" si="0"/>
        <v>69.287726663926975</v>
      </c>
      <c r="D46">
        <v>40.725480362356315</v>
      </c>
      <c r="E46">
        <v>166.61417475127644</v>
      </c>
      <c r="F46">
        <v>73</v>
      </c>
      <c r="G46">
        <v>96</v>
      </c>
      <c r="H46">
        <f t="shared" si="3"/>
        <v>84.5</v>
      </c>
      <c r="K46">
        <v>12.138728323699425</v>
      </c>
      <c r="N46">
        <v>142.8956997065907</v>
      </c>
      <c r="O46">
        <v>24.786999999999999</v>
      </c>
      <c r="P46">
        <v>28948795.779045101</v>
      </c>
    </row>
    <row r="47" spans="1:16" x14ac:dyDescent="0.25">
      <c r="A47" t="s">
        <v>211</v>
      </c>
      <c r="B47">
        <v>551216.83110815845</v>
      </c>
      <c r="C47">
        <f t="shared" si="0"/>
        <v>143.91482811544145</v>
      </c>
      <c r="D47">
        <v>33.700439770342655</v>
      </c>
      <c r="E47">
        <v>199.37911727716272</v>
      </c>
      <c r="F47">
        <v>24</v>
      </c>
      <c r="G47">
        <v>71</v>
      </c>
      <c r="H47">
        <f t="shared" si="3"/>
        <v>47.5</v>
      </c>
      <c r="L47">
        <v>218.18181818181822</v>
      </c>
      <c r="O47" t="s">
        <v>111</v>
      </c>
    </row>
    <row r="48" spans="1:16" x14ac:dyDescent="0.25">
      <c r="A48" t="s">
        <v>214</v>
      </c>
      <c r="B48">
        <v>0</v>
      </c>
      <c r="C48">
        <f t="shared" si="0"/>
        <v>0</v>
      </c>
      <c r="D48">
        <v>53.927853970310899</v>
      </c>
      <c r="E48">
        <v>354.03616480109633</v>
      </c>
      <c r="F48">
        <v>40</v>
      </c>
      <c r="G48">
        <v>38</v>
      </c>
      <c r="H48">
        <f t="shared" si="3"/>
        <v>39</v>
      </c>
      <c r="N48">
        <v>56.134612004725923</v>
      </c>
      <c r="O48">
        <v>23.439</v>
      </c>
      <c r="P48">
        <v>11372136.617109085</v>
      </c>
    </row>
    <row r="49" spans="1:16" x14ac:dyDescent="0.25">
      <c r="A49" t="s">
        <v>217</v>
      </c>
      <c r="B49">
        <v>0</v>
      </c>
      <c r="C49">
        <f t="shared" si="0"/>
        <v>0</v>
      </c>
      <c r="D49">
        <v>0</v>
      </c>
      <c r="E49">
        <v>0</v>
      </c>
      <c r="O49" t="s">
        <v>111</v>
      </c>
    </row>
    <row r="50" spans="1:16" x14ac:dyDescent="0.25">
      <c r="A50" t="s">
        <v>220</v>
      </c>
      <c r="B50">
        <v>108526.36082623321</v>
      </c>
      <c r="C50">
        <f t="shared" si="0"/>
        <v>28.334680080255197</v>
      </c>
      <c r="D50">
        <v>4.5237548329593933</v>
      </c>
      <c r="E50">
        <v>20.013564977446521</v>
      </c>
      <c r="F50">
        <v>6</v>
      </c>
      <c r="G50">
        <v>4</v>
      </c>
      <c r="H50">
        <f t="shared" ref="H50:H79" si="4">AVERAGE(F50:G50)</f>
        <v>5</v>
      </c>
      <c r="N50">
        <v>49.618928996554466</v>
      </c>
      <c r="O50">
        <v>23.260999999999999</v>
      </c>
      <c r="P50">
        <v>10052144.642879996</v>
      </c>
    </row>
    <row r="51" spans="1:16" x14ac:dyDescent="0.25">
      <c r="A51" t="s">
        <v>223</v>
      </c>
      <c r="B51">
        <v>3092.0098646305537</v>
      </c>
      <c r="C51">
        <f t="shared" si="0"/>
        <v>0.8072795369926602</v>
      </c>
      <c r="D51">
        <v>5.6158211139638849E-2</v>
      </c>
      <c r="E51">
        <v>0.35405741310112809</v>
      </c>
      <c r="F51">
        <v>0</v>
      </c>
      <c r="G51">
        <v>0</v>
      </c>
      <c r="H51">
        <f t="shared" si="4"/>
        <v>0</v>
      </c>
      <c r="N51">
        <v>13.687800099886134</v>
      </c>
      <c r="O51">
        <v>21.402999999999999</v>
      </c>
      <c r="P51">
        <v>2772968.8896839563</v>
      </c>
    </row>
    <row r="52" spans="1:16" x14ac:dyDescent="0.25">
      <c r="A52" t="s">
        <v>226</v>
      </c>
      <c r="B52">
        <v>2945133.0592177762</v>
      </c>
      <c r="C52">
        <f t="shared" si="0"/>
        <v>768.93210452651078</v>
      </c>
      <c r="D52">
        <v>78.379643757080572</v>
      </c>
      <c r="E52">
        <v>536.1940867040978</v>
      </c>
      <c r="F52">
        <v>140</v>
      </c>
      <c r="G52">
        <v>102</v>
      </c>
      <c r="H52">
        <f t="shared" si="4"/>
        <v>121</v>
      </c>
      <c r="O52" t="s">
        <v>111</v>
      </c>
    </row>
    <row r="53" spans="1:16" x14ac:dyDescent="0.25">
      <c r="A53" t="s">
        <v>229</v>
      </c>
      <c r="B53">
        <v>167243.15615230013</v>
      </c>
      <c r="C53">
        <f t="shared" si="0"/>
        <v>43.66479525444587</v>
      </c>
      <c r="D53">
        <v>5.1898219904104455</v>
      </c>
      <c r="E53">
        <v>33.989902535705355</v>
      </c>
      <c r="F53">
        <v>4</v>
      </c>
      <c r="G53">
        <v>7</v>
      </c>
      <c r="H53">
        <f t="shared" si="4"/>
        <v>5.5</v>
      </c>
      <c r="N53">
        <v>37.918203031923937</v>
      </c>
      <c r="O53">
        <v>22.873000000000001</v>
      </c>
      <c r="P53">
        <v>7681730.9277565805</v>
      </c>
    </row>
    <row r="54" spans="1:16" x14ac:dyDescent="0.25">
      <c r="A54" t="s">
        <v>232</v>
      </c>
      <c r="B54">
        <v>8195.2002346224835</v>
      </c>
      <c r="C54">
        <f t="shared" si="0"/>
        <v>2.1396495291449091</v>
      </c>
      <c r="D54">
        <v>310.54067125965327</v>
      </c>
      <c r="E54">
        <v>2458.8500180758419</v>
      </c>
      <c r="F54">
        <v>285</v>
      </c>
      <c r="G54">
        <v>397</v>
      </c>
      <c r="H54">
        <f t="shared" si="4"/>
        <v>341</v>
      </c>
      <c r="L54">
        <v>150</v>
      </c>
      <c r="N54">
        <v>22.266743738876468</v>
      </c>
      <c r="O54">
        <v>22.105</v>
      </c>
      <c r="P54">
        <v>4510950.4238729421</v>
      </c>
    </row>
    <row r="55" spans="1:16" x14ac:dyDescent="0.25">
      <c r="A55" t="s">
        <v>234</v>
      </c>
      <c r="B55">
        <v>8050.8921959886475</v>
      </c>
      <c r="C55">
        <f t="shared" si="0"/>
        <v>2.1019727649323339</v>
      </c>
      <c r="D55">
        <v>6.7697089466511873E-2</v>
      </c>
      <c r="E55">
        <v>0.41884595530865604</v>
      </c>
      <c r="F55">
        <v>0</v>
      </c>
      <c r="G55">
        <v>0</v>
      </c>
      <c r="H55">
        <f t="shared" si="4"/>
        <v>0</v>
      </c>
      <c r="K55">
        <v>8.6705202312138745</v>
      </c>
      <c r="L55">
        <v>4.9586776859504136</v>
      </c>
      <c r="O55" t="s">
        <v>111</v>
      </c>
    </row>
    <row r="56" spans="1:16" x14ac:dyDescent="0.25">
      <c r="A56" t="s">
        <v>237</v>
      </c>
      <c r="B56">
        <v>72852.283315182503</v>
      </c>
      <c r="C56">
        <f t="shared" si="0"/>
        <v>19.020688845883019</v>
      </c>
      <c r="D56">
        <v>8.9819551405439917</v>
      </c>
      <c r="E56">
        <v>53.461170235180248</v>
      </c>
      <c r="F56">
        <v>7</v>
      </c>
      <c r="G56">
        <v>6</v>
      </c>
      <c r="H56">
        <f t="shared" si="4"/>
        <v>6.5</v>
      </c>
      <c r="O56" t="s">
        <v>111</v>
      </c>
    </row>
    <row r="57" spans="1:16" x14ac:dyDescent="0.25">
      <c r="A57" t="s">
        <v>240</v>
      </c>
      <c r="B57">
        <v>83402.521243104129</v>
      </c>
      <c r="C57">
        <f t="shared" si="0"/>
        <v>21.775205022251239</v>
      </c>
      <c r="D57">
        <v>15.77162733051679</v>
      </c>
      <c r="E57">
        <v>108.11038507636528</v>
      </c>
      <c r="F57">
        <v>26</v>
      </c>
      <c r="G57">
        <v>10</v>
      </c>
      <c r="H57">
        <f t="shared" si="4"/>
        <v>18</v>
      </c>
      <c r="K57">
        <v>8.6705202312138745</v>
      </c>
      <c r="N57">
        <v>29.64709187264792</v>
      </c>
      <c r="O57">
        <v>22.518000000000001</v>
      </c>
      <c r="P57">
        <v>6006112.2190949172</v>
      </c>
    </row>
    <row r="58" spans="1:16" x14ac:dyDescent="0.25">
      <c r="A58" t="s">
        <v>243</v>
      </c>
      <c r="B58">
        <v>7466.9466175699854</v>
      </c>
      <c r="C58">
        <f t="shared" si="0"/>
        <v>1.9495129291578275</v>
      </c>
      <c r="D58">
        <v>544.62966653518663</v>
      </c>
      <c r="E58">
        <v>3802.2752321085682</v>
      </c>
      <c r="F58">
        <v>382</v>
      </c>
      <c r="G58">
        <v>578</v>
      </c>
      <c r="H58">
        <f t="shared" si="4"/>
        <v>480</v>
      </c>
      <c r="L58">
        <v>163.63636363636363</v>
      </c>
      <c r="N58">
        <v>1331.483366481418</v>
      </c>
      <c r="O58">
        <v>28.007000000000001</v>
      </c>
      <c r="P58">
        <v>269741077.85336143</v>
      </c>
    </row>
    <row r="59" spans="1:16" x14ac:dyDescent="0.25">
      <c r="A59" t="s">
        <v>246</v>
      </c>
      <c r="B59">
        <v>714636.46352895629</v>
      </c>
      <c r="C59">
        <f t="shared" si="0"/>
        <v>186.58135602832553</v>
      </c>
      <c r="D59">
        <v>38.097474091503138</v>
      </c>
      <c r="E59">
        <v>282.7033439210515</v>
      </c>
      <c r="F59">
        <v>41</v>
      </c>
      <c r="G59">
        <v>34</v>
      </c>
      <c r="H59">
        <f t="shared" si="4"/>
        <v>37.5</v>
      </c>
      <c r="O59" t="s">
        <v>111</v>
      </c>
    </row>
    <row r="60" spans="1:16" x14ac:dyDescent="0.25">
      <c r="A60" t="s">
        <v>249</v>
      </c>
      <c r="B60">
        <v>29929991.700473774</v>
      </c>
      <c r="C60">
        <f t="shared" si="0"/>
        <v>7814.2926122389945</v>
      </c>
      <c r="D60">
        <v>856.90943457127173</v>
      </c>
      <c r="E60">
        <v>6115.7765576335069</v>
      </c>
      <c r="F60">
        <v>760</v>
      </c>
      <c r="G60">
        <v>1650</v>
      </c>
      <c r="H60">
        <f t="shared" si="4"/>
        <v>1205</v>
      </c>
      <c r="L60">
        <v>116.52892561983472</v>
      </c>
      <c r="O60" t="s">
        <v>111</v>
      </c>
    </row>
    <row r="61" spans="1:16" x14ac:dyDescent="0.25">
      <c r="A61" t="s">
        <v>252</v>
      </c>
      <c r="B61">
        <v>81566.901739499241</v>
      </c>
      <c r="C61">
        <f t="shared" si="0"/>
        <v>21.295951032826498</v>
      </c>
      <c r="D61">
        <v>2.4719265018062235</v>
      </c>
      <c r="E61">
        <v>17.649171007122202</v>
      </c>
      <c r="F61">
        <v>0</v>
      </c>
      <c r="G61">
        <v>2</v>
      </c>
      <c r="H61">
        <f t="shared" si="4"/>
        <v>1</v>
      </c>
      <c r="O61" t="s">
        <v>254</v>
      </c>
    </row>
    <row r="62" spans="1:16" x14ac:dyDescent="0.25">
      <c r="A62" t="s">
        <v>255</v>
      </c>
      <c r="B62">
        <v>2645.3257860072003</v>
      </c>
      <c r="C62">
        <f t="shared" si="0"/>
        <v>0.69065671495773129</v>
      </c>
      <c r="D62">
        <v>9.4649763231977671E-3</v>
      </c>
      <c r="E62">
        <v>7.6216859794809355E-2</v>
      </c>
      <c r="F62">
        <v>0</v>
      </c>
      <c r="G62">
        <v>0</v>
      </c>
      <c r="H62">
        <f t="shared" si="4"/>
        <v>0</v>
      </c>
      <c r="O62" t="s">
        <v>111</v>
      </c>
    </row>
    <row r="63" spans="1:16" x14ac:dyDescent="0.25">
      <c r="A63" t="s">
        <v>257</v>
      </c>
      <c r="B63">
        <v>428846.45446741272</v>
      </c>
      <c r="C63">
        <f t="shared" si="0"/>
        <v>111.96567357806997</v>
      </c>
      <c r="D63">
        <v>7.0269855469070723</v>
      </c>
      <c r="E63">
        <v>47.742549701846613</v>
      </c>
      <c r="F63">
        <v>4</v>
      </c>
      <c r="G63">
        <v>7</v>
      </c>
      <c r="H63">
        <f t="shared" si="4"/>
        <v>5.5</v>
      </c>
      <c r="L63">
        <v>21.074380165289256</v>
      </c>
      <c r="N63">
        <v>164.03031862269535</v>
      </c>
      <c r="O63">
        <v>24.986000000000001</v>
      </c>
      <c r="P63">
        <v>33230392.552961439</v>
      </c>
    </row>
    <row r="64" spans="1:16" x14ac:dyDescent="0.25">
      <c r="A64" t="s">
        <v>260</v>
      </c>
      <c r="B64">
        <v>5345200.6716072811</v>
      </c>
      <c r="C64">
        <f t="shared" si="0"/>
        <v>1395.5554193626626</v>
      </c>
      <c r="D64">
        <v>60.697982802334025</v>
      </c>
      <c r="E64">
        <v>428.05819331630846</v>
      </c>
      <c r="F64">
        <v>65</v>
      </c>
      <c r="G64">
        <v>69</v>
      </c>
      <c r="H64">
        <f t="shared" si="4"/>
        <v>67</v>
      </c>
      <c r="L64">
        <v>111.5702479338843</v>
      </c>
      <c r="O64" t="s">
        <v>111</v>
      </c>
    </row>
    <row r="65" spans="1:16" x14ac:dyDescent="0.25">
      <c r="A65" t="s">
        <v>262</v>
      </c>
      <c r="B65">
        <v>104564.92050640265</v>
      </c>
      <c r="C65">
        <f t="shared" si="0"/>
        <v>27.300404690710483</v>
      </c>
      <c r="D65">
        <v>5.5860680609286817</v>
      </c>
      <c r="E65">
        <v>28.371995388751731</v>
      </c>
      <c r="F65">
        <v>9</v>
      </c>
      <c r="G65">
        <v>6</v>
      </c>
      <c r="H65">
        <f t="shared" si="4"/>
        <v>7.5</v>
      </c>
      <c r="O65" t="s">
        <v>111</v>
      </c>
    </row>
    <row r="66" spans="1:16" x14ac:dyDescent="0.25">
      <c r="A66" t="s">
        <v>265</v>
      </c>
      <c r="B66">
        <v>10485623.243839195</v>
      </c>
      <c r="C66">
        <f t="shared" si="0"/>
        <v>2737.6462068232745</v>
      </c>
      <c r="D66">
        <v>502.02827056930516</v>
      </c>
      <c r="E66">
        <v>2947.4969517426944</v>
      </c>
      <c r="F66">
        <v>577</v>
      </c>
      <c r="G66">
        <v>462</v>
      </c>
      <c r="H66">
        <f t="shared" si="4"/>
        <v>519.5</v>
      </c>
      <c r="L66">
        <v>44.628099173553721</v>
      </c>
      <c r="O66" t="s">
        <v>111</v>
      </c>
    </row>
    <row r="67" spans="1:16" x14ac:dyDescent="0.25">
      <c r="A67" t="s">
        <v>268</v>
      </c>
      <c r="B67">
        <v>891723.70365962805</v>
      </c>
      <c r="C67">
        <f t="shared" ref="C67:C112" si="5">B67/$B$70*300</f>
        <v>232.81630076614837</v>
      </c>
      <c r="D67">
        <v>13.412803827785492</v>
      </c>
      <c r="E67">
        <v>74.724791444879116</v>
      </c>
      <c r="F67">
        <v>17</v>
      </c>
      <c r="G67">
        <v>14</v>
      </c>
      <c r="H67">
        <f t="shared" si="4"/>
        <v>15.5</v>
      </c>
      <c r="O67" t="s">
        <v>111</v>
      </c>
    </row>
    <row r="68" spans="1:16" x14ac:dyDescent="0.25">
      <c r="A68" t="s">
        <v>271</v>
      </c>
      <c r="B68">
        <v>481057719.57715136</v>
      </c>
      <c r="C68">
        <f t="shared" si="5"/>
        <v>125597.28789008543</v>
      </c>
      <c r="D68">
        <v>49174.368101760003</v>
      </c>
      <c r="E68">
        <v>212740.89329941879</v>
      </c>
      <c r="F68">
        <v>95643</v>
      </c>
      <c r="G68">
        <v>68343</v>
      </c>
      <c r="H68">
        <f t="shared" si="4"/>
        <v>81993</v>
      </c>
      <c r="L68">
        <v>3550.4132231404956</v>
      </c>
      <c r="O68" t="s">
        <v>104</v>
      </c>
    </row>
    <row r="69" spans="1:16" x14ac:dyDescent="0.25">
      <c r="A69" t="s">
        <v>274</v>
      </c>
      <c r="B69">
        <v>765847.10463659326</v>
      </c>
      <c r="C69">
        <f t="shared" si="5"/>
        <v>199.95172172973318</v>
      </c>
      <c r="D69">
        <v>58.571459908365114</v>
      </c>
      <c r="E69">
        <v>256.15840135398003</v>
      </c>
      <c r="F69">
        <v>70</v>
      </c>
      <c r="G69">
        <v>89</v>
      </c>
      <c r="H69">
        <f t="shared" si="4"/>
        <v>79.5</v>
      </c>
      <c r="J69">
        <v>72</v>
      </c>
      <c r="K69">
        <v>53.75722543352601</v>
      </c>
      <c r="L69">
        <v>137.60330578512395</v>
      </c>
      <c r="N69">
        <v>1314.9741197372289</v>
      </c>
      <c r="O69">
        <v>27.989000000000001</v>
      </c>
      <c r="P69">
        <v>266396520.85518214</v>
      </c>
    </row>
    <row r="70" spans="1:16" x14ac:dyDescent="0.25">
      <c r="A70" t="s">
        <v>277</v>
      </c>
      <c r="B70">
        <v>1149048.0272109262</v>
      </c>
      <c r="C70">
        <f t="shared" si="5"/>
        <v>300</v>
      </c>
      <c r="D70">
        <v>135.40764101925487</v>
      </c>
      <c r="E70">
        <v>534.17691817257992</v>
      </c>
      <c r="F70">
        <v>240</v>
      </c>
      <c r="G70">
        <v>255</v>
      </c>
      <c r="H70">
        <f t="shared" si="4"/>
        <v>247.5</v>
      </c>
      <c r="I70">
        <v>320</v>
      </c>
      <c r="K70">
        <v>300</v>
      </c>
      <c r="L70">
        <v>300</v>
      </c>
      <c r="M70">
        <v>208</v>
      </c>
      <c r="N70">
        <v>300</v>
      </c>
      <c r="O70">
        <v>25.856999999999999</v>
      </c>
      <c r="P70">
        <v>60776067.8001213</v>
      </c>
    </row>
    <row r="71" spans="1:16" x14ac:dyDescent="0.25">
      <c r="A71" t="s">
        <v>280</v>
      </c>
      <c r="B71">
        <v>18244831.064757925</v>
      </c>
      <c r="C71">
        <f t="shared" si="5"/>
        <v>4763.4643546736961</v>
      </c>
      <c r="D71">
        <v>167.50734074176498</v>
      </c>
      <c r="E71">
        <v>862.41072674995758</v>
      </c>
      <c r="F71">
        <v>203</v>
      </c>
      <c r="G71">
        <v>80</v>
      </c>
      <c r="H71">
        <f t="shared" si="4"/>
        <v>141.5</v>
      </c>
      <c r="O71" t="s">
        <v>111</v>
      </c>
    </row>
    <row r="72" spans="1:16" x14ac:dyDescent="0.25">
      <c r="A72" t="s">
        <v>283</v>
      </c>
      <c r="B72">
        <v>54783683.757630691</v>
      </c>
      <c r="C72">
        <f t="shared" si="5"/>
        <v>14303.236016323868</v>
      </c>
      <c r="D72">
        <v>1154.441465550268</v>
      </c>
      <c r="E72">
        <v>7235.6493763030958</v>
      </c>
      <c r="F72">
        <v>479</v>
      </c>
      <c r="G72">
        <v>976</v>
      </c>
      <c r="H72">
        <f t="shared" si="4"/>
        <v>727.5</v>
      </c>
      <c r="O72" t="s">
        <v>111</v>
      </c>
    </row>
    <row r="73" spans="1:16" x14ac:dyDescent="0.25">
      <c r="A73" t="s">
        <v>286</v>
      </c>
      <c r="B73">
        <v>2359845.6007413073</v>
      </c>
      <c r="C73">
        <f t="shared" si="5"/>
        <v>616.12192306774296</v>
      </c>
      <c r="D73">
        <v>31.930363111616266</v>
      </c>
      <c r="E73">
        <v>212.54763304379912</v>
      </c>
      <c r="F73">
        <v>10</v>
      </c>
      <c r="G73">
        <v>15</v>
      </c>
      <c r="H73">
        <f t="shared" si="4"/>
        <v>12.5</v>
      </c>
      <c r="N73">
        <v>178.01051964847986</v>
      </c>
      <c r="O73">
        <v>25.103999999999999</v>
      </c>
      <c r="P73">
        <v>36062598.037636124</v>
      </c>
    </row>
    <row r="74" spans="1:16" x14ac:dyDescent="0.25">
      <c r="A74" t="s">
        <v>289</v>
      </c>
      <c r="B74">
        <v>22383583.419194296</v>
      </c>
      <c r="C74">
        <f t="shared" si="5"/>
        <v>5844.0333795774659</v>
      </c>
      <c r="D74">
        <v>954.19858980239371</v>
      </c>
      <c r="E74">
        <v>4846.0537060696743</v>
      </c>
      <c r="F74">
        <v>440</v>
      </c>
      <c r="G74">
        <v>1412</v>
      </c>
      <c r="H74">
        <f t="shared" si="4"/>
        <v>926</v>
      </c>
      <c r="N74">
        <v>1662.1313617331116</v>
      </c>
      <c r="O74">
        <v>28.327000000000002</v>
      </c>
      <c r="P74">
        <v>336726027.77799845</v>
      </c>
    </row>
    <row r="75" spans="1:16" x14ac:dyDescent="0.25">
      <c r="A75" t="s">
        <v>292</v>
      </c>
      <c r="B75">
        <v>36822225.324438587</v>
      </c>
      <c r="C75">
        <f t="shared" si="5"/>
        <v>9613.7562014227151</v>
      </c>
      <c r="D75">
        <v>1013.6274534146476</v>
      </c>
      <c r="E75">
        <v>7514.5373954837351</v>
      </c>
      <c r="F75">
        <v>525</v>
      </c>
      <c r="G75">
        <v>696</v>
      </c>
      <c r="H75">
        <f t="shared" si="4"/>
        <v>610.5</v>
      </c>
      <c r="O75" t="s">
        <v>111</v>
      </c>
    </row>
    <row r="76" spans="1:16" x14ac:dyDescent="0.25">
      <c r="A76" t="s">
        <v>295</v>
      </c>
      <c r="B76">
        <v>3743037.1349850497</v>
      </c>
      <c r="C76">
        <f t="shared" si="5"/>
        <v>977.25344276613657</v>
      </c>
      <c r="D76">
        <v>8.2244376775414416</v>
      </c>
      <c r="E76">
        <v>52.570181373984354</v>
      </c>
      <c r="F76">
        <v>0</v>
      </c>
      <c r="G76">
        <v>0</v>
      </c>
      <c r="H76">
        <f t="shared" si="4"/>
        <v>0</v>
      </c>
      <c r="N76">
        <v>657.03148247614615</v>
      </c>
      <c r="O76">
        <v>26.988</v>
      </c>
      <c r="P76">
        <v>133105966.41928156</v>
      </c>
    </row>
    <row r="77" spans="1:16" x14ac:dyDescent="0.25">
      <c r="A77" t="s">
        <v>298</v>
      </c>
      <c r="B77">
        <v>3388460.3837350826</v>
      </c>
      <c r="C77">
        <f t="shared" si="5"/>
        <v>884.67852609081842</v>
      </c>
      <c r="D77">
        <v>31.971486926972705</v>
      </c>
      <c r="E77">
        <v>190.5849997238312</v>
      </c>
      <c r="F77">
        <v>41</v>
      </c>
      <c r="G77">
        <v>30</v>
      </c>
      <c r="H77">
        <f t="shared" si="4"/>
        <v>35.5</v>
      </c>
      <c r="O77" t="s">
        <v>111</v>
      </c>
    </row>
    <row r="78" spans="1:16" x14ac:dyDescent="0.25">
      <c r="A78" t="s">
        <v>300</v>
      </c>
      <c r="B78">
        <v>18429434.92810915</v>
      </c>
      <c r="C78">
        <f t="shared" si="5"/>
        <v>4811.6617821909722</v>
      </c>
      <c r="D78">
        <v>36.340052617030132</v>
      </c>
      <c r="E78">
        <v>241.3913187398654</v>
      </c>
      <c r="F78">
        <v>28</v>
      </c>
      <c r="G78">
        <v>21</v>
      </c>
      <c r="H78">
        <f t="shared" si="4"/>
        <v>24.5</v>
      </c>
    </row>
    <row r="79" spans="1:16" x14ac:dyDescent="0.25">
      <c r="A79" t="s">
        <v>303</v>
      </c>
      <c r="B79">
        <v>22971897.307025664</v>
      </c>
      <c r="C79">
        <f t="shared" si="5"/>
        <v>5997.6337184404229</v>
      </c>
      <c r="D79">
        <v>216.93610611522973</v>
      </c>
      <c r="E79">
        <v>1666.7041706717107</v>
      </c>
      <c r="F79">
        <v>141</v>
      </c>
      <c r="G79">
        <v>237</v>
      </c>
      <c r="H79">
        <f t="shared" si="4"/>
        <v>189</v>
      </c>
    </row>
    <row r="80" spans="1:16" x14ac:dyDescent="0.25">
      <c r="A80" t="s">
        <v>305</v>
      </c>
      <c r="B80">
        <v>23885770.531181484</v>
      </c>
      <c r="C80">
        <f t="shared" si="5"/>
        <v>6236.2329421057875</v>
      </c>
      <c r="D80">
        <v>-14.15823978958173</v>
      </c>
      <c r="E80">
        <v>-114.69527658884277</v>
      </c>
    </row>
    <row r="81" spans="1:16" x14ac:dyDescent="0.25">
      <c r="A81" t="s">
        <v>307</v>
      </c>
      <c r="B81">
        <v>8033640.6411456596</v>
      </c>
      <c r="C81">
        <f t="shared" si="5"/>
        <v>2097.468630787951</v>
      </c>
      <c r="D81">
        <v>47.163439125765557</v>
      </c>
      <c r="E81">
        <v>320.40723788685006</v>
      </c>
      <c r="F81">
        <v>7</v>
      </c>
      <c r="G81">
        <v>10</v>
      </c>
      <c r="H81">
        <f t="shared" ref="H81:H89" si="6">AVERAGE(F81:G81)</f>
        <v>8.5</v>
      </c>
      <c r="N81">
        <v>2305.427673488346</v>
      </c>
      <c r="O81">
        <v>28.798999999999999</v>
      </c>
      <c r="P81">
        <v>467049428.64067882</v>
      </c>
    </row>
    <row r="82" spans="1:16" x14ac:dyDescent="0.25">
      <c r="A82" t="s">
        <v>309</v>
      </c>
      <c r="B82">
        <v>4149665.6641217824</v>
      </c>
      <c r="C82">
        <f t="shared" si="5"/>
        <v>1083.4183339214014</v>
      </c>
      <c r="D82">
        <v>113.94475407593551</v>
      </c>
      <c r="E82">
        <v>836.49660585307902</v>
      </c>
      <c r="F82">
        <v>109</v>
      </c>
      <c r="G82">
        <v>84</v>
      </c>
      <c r="H82">
        <f t="shared" si="6"/>
        <v>96.5</v>
      </c>
      <c r="K82">
        <v>104.04624277456647</v>
      </c>
      <c r="L82">
        <v>208.26446280991735</v>
      </c>
      <c r="O82" t="s">
        <v>111</v>
      </c>
    </row>
    <row r="83" spans="1:16" x14ac:dyDescent="0.25">
      <c r="A83" t="s">
        <v>311</v>
      </c>
      <c r="B83">
        <v>18285.739719116231</v>
      </c>
      <c r="C83">
        <f t="shared" si="5"/>
        <v>4.7741450190296328</v>
      </c>
      <c r="D83">
        <v>56.667384152055732</v>
      </c>
      <c r="E83">
        <v>175.72231439575296</v>
      </c>
      <c r="F83">
        <v>50</v>
      </c>
      <c r="G83">
        <v>83</v>
      </c>
      <c r="H83">
        <f t="shared" si="6"/>
        <v>66.5</v>
      </c>
      <c r="J83">
        <v>33</v>
      </c>
      <c r="K83">
        <v>34.682080924855498</v>
      </c>
      <c r="L83">
        <v>54.545454545454554</v>
      </c>
      <c r="M83" t="s">
        <v>313</v>
      </c>
      <c r="N83">
        <v>29.503591700758708</v>
      </c>
      <c r="O83">
        <v>22.510999999999999</v>
      </c>
      <c r="P83">
        <v>5977040.9651746908</v>
      </c>
    </row>
    <row r="84" spans="1:16" x14ac:dyDescent="0.25">
      <c r="A84" t="s">
        <v>314</v>
      </c>
      <c r="B84">
        <v>33892.687047700347</v>
      </c>
      <c r="C84">
        <f t="shared" si="5"/>
        <v>8.848895671480614</v>
      </c>
      <c r="D84">
        <v>53.45024076440734</v>
      </c>
      <c r="E84">
        <v>237.96623853419217</v>
      </c>
      <c r="F84">
        <v>49</v>
      </c>
      <c r="G84">
        <v>61</v>
      </c>
      <c r="H84">
        <f t="shared" si="6"/>
        <v>55</v>
      </c>
      <c r="J84">
        <v>27</v>
      </c>
      <c r="K84">
        <v>60.693641618497104</v>
      </c>
      <c r="L84">
        <v>161.15702479338842</v>
      </c>
      <c r="N84">
        <v>52.666682840174964</v>
      </c>
      <c r="O84">
        <v>23.347000000000001</v>
      </c>
      <c r="P84">
        <v>10669579.623673195</v>
      </c>
    </row>
    <row r="85" spans="1:16" x14ac:dyDescent="0.25">
      <c r="A85" t="s">
        <v>316</v>
      </c>
      <c r="B85">
        <v>22629.483149723499</v>
      </c>
      <c r="C85">
        <f t="shared" si="5"/>
        <v>5.9082342810296202</v>
      </c>
      <c r="D85">
        <v>41.400111594798048</v>
      </c>
      <c r="E85">
        <v>124.65355858453822</v>
      </c>
      <c r="F85">
        <v>52</v>
      </c>
      <c r="G85">
        <v>103</v>
      </c>
      <c r="H85">
        <f t="shared" si="6"/>
        <v>77.5</v>
      </c>
      <c r="J85">
        <v>39</v>
      </c>
      <c r="K85">
        <v>52.023121387283233</v>
      </c>
      <c r="L85">
        <v>126.44628099173553</v>
      </c>
      <c r="O85" t="s">
        <v>111</v>
      </c>
    </row>
    <row r="86" spans="1:16" x14ac:dyDescent="0.25">
      <c r="A86" t="s">
        <v>318</v>
      </c>
      <c r="B86">
        <v>22632.715906855101</v>
      </c>
      <c r="C86">
        <f t="shared" si="5"/>
        <v>5.9090783076642897</v>
      </c>
      <c r="D86">
        <v>0.8607295410079473</v>
      </c>
      <c r="E86">
        <v>5.9995837956020202</v>
      </c>
      <c r="F86">
        <v>0</v>
      </c>
      <c r="G86">
        <v>0</v>
      </c>
      <c r="H86">
        <f t="shared" si="6"/>
        <v>0</v>
      </c>
      <c r="N86">
        <v>137.64598234670487</v>
      </c>
      <c r="O86">
        <v>24.733000000000001</v>
      </c>
      <c r="P86">
        <v>27885271.851725452</v>
      </c>
    </row>
    <row r="87" spans="1:16" x14ac:dyDescent="0.25">
      <c r="A87" t="s">
        <v>321</v>
      </c>
      <c r="B87">
        <v>76270019.632094055</v>
      </c>
      <c r="C87">
        <f t="shared" si="5"/>
        <v>19913.010899263347</v>
      </c>
      <c r="D87">
        <v>324.01463463465865</v>
      </c>
      <c r="E87">
        <v>1988.9904817193535</v>
      </c>
      <c r="F87">
        <v>114</v>
      </c>
      <c r="G87">
        <v>226</v>
      </c>
      <c r="H87">
        <f t="shared" si="6"/>
        <v>170</v>
      </c>
      <c r="L87">
        <v>106.61157024793388</v>
      </c>
      <c r="N87">
        <v>466.52762152953551</v>
      </c>
      <c r="O87">
        <v>26.494</v>
      </c>
      <c r="P87">
        <v>94512381.189027935</v>
      </c>
    </row>
    <row r="88" spans="1:16" x14ac:dyDescent="0.25">
      <c r="A88" t="s">
        <v>324</v>
      </c>
      <c r="B88">
        <v>631022.81091873744</v>
      </c>
      <c r="C88">
        <f t="shared" si="5"/>
        <v>164.7510276268643</v>
      </c>
      <c r="D88">
        <v>8.391770539202513</v>
      </c>
      <c r="E88">
        <v>54.728373001224689</v>
      </c>
      <c r="F88">
        <v>0</v>
      </c>
      <c r="G88">
        <v>0</v>
      </c>
      <c r="H88">
        <f t="shared" si="6"/>
        <v>0</v>
      </c>
      <c r="N88">
        <v>114.94649701558365</v>
      </c>
      <c r="O88">
        <v>24.472999999999999</v>
      </c>
      <c r="P88">
        <v>23286653.65335184</v>
      </c>
    </row>
    <row r="89" spans="1:16" x14ac:dyDescent="0.25">
      <c r="A89" t="s">
        <v>326</v>
      </c>
      <c r="B89">
        <v>50990.124930517894</v>
      </c>
      <c r="C89">
        <f t="shared" si="5"/>
        <v>13.312792082577896</v>
      </c>
      <c r="D89">
        <v>1.5205328104628744</v>
      </c>
      <c r="E89">
        <v>10.022081823902768</v>
      </c>
      <c r="F89">
        <v>1</v>
      </c>
      <c r="G89">
        <v>1</v>
      </c>
      <c r="H89">
        <f t="shared" si="6"/>
        <v>1</v>
      </c>
      <c r="N89">
        <v>8.5257023606318665</v>
      </c>
      <c r="O89">
        <v>20.72</v>
      </c>
      <c r="P89">
        <v>1727195.549044722</v>
      </c>
    </row>
    <row r="90" spans="1:16" x14ac:dyDescent="0.25">
      <c r="A90" t="s">
        <v>329</v>
      </c>
      <c r="B90">
        <v>35501552.61977385</v>
      </c>
      <c r="C90">
        <f t="shared" si="5"/>
        <v>9268.9474536446778</v>
      </c>
      <c r="D90">
        <v>-112.7982159424208</v>
      </c>
      <c r="E90">
        <v>-693.65964331724206</v>
      </c>
    </row>
    <row r="91" spans="1:16" x14ac:dyDescent="0.25">
      <c r="A91" t="s">
        <v>331</v>
      </c>
      <c r="B91">
        <v>96692.004703699175</v>
      </c>
      <c r="C91">
        <f t="shared" si="5"/>
        <v>25.244899015683128</v>
      </c>
      <c r="D91">
        <v>0.66666511191394118</v>
      </c>
      <c r="E91">
        <v>4.1913260603129947</v>
      </c>
      <c r="F91">
        <v>0</v>
      </c>
      <c r="G91">
        <v>0</v>
      </c>
      <c r="H91">
        <f t="shared" ref="H91:H107" si="7">AVERAGE(F91:G91)</f>
        <v>0</v>
      </c>
      <c r="N91">
        <v>250.1793131474891</v>
      </c>
      <c r="O91">
        <v>25.594999999999999</v>
      </c>
      <c r="P91">
        <v>50683049.660131916</v>
      </c>
    </row>
    <row r="92" spans="1:16" x14ac:dyDescent="0.25">
      <c r="A92" t="s">
        <v>334</v>
      </c>
      <c r="B92">
        <v>1400586.4775219385</v>
      </c>
      <c r="C92">
        <f t="shared" si="5"/>
        <v>365.67309051169144</v>
      </c>
      <c r="D92">
        <v>29.406117313558912</v>
      </c>
      <c r="E92">
        <v>164.29129849896265</v>
      </c>
      <c r="F92">
        <v>4</v>
      </c>
      <c r="G92">
        <v>6</v>
      </c>
      <c r="H92">
        <f t="shared" si="7"/>
        <v>5</v>
      </c>
      <c r="N92">
        <v>755.25430410291438</v>
      </c>
      <c r="O92">
        <v>27.189</v>
      </c>
      <c r="P92">
        <v>153004622.64164051</v>
      </c>
    </row>
    <row r="93" spans="1:16" x14ac:dyDescent="0.25">
      <c r="A93" t="s">
        <v>336</v>
      </c>
      <c r="B93">
        <v>35042.385391000615</v>
      </c>
      <c r="C93">
        <f t="shared" si="5"/>
        <v>9.1490654597072005</v>
      </c>
      <c r="D93">
        <v>1.5884553955211791</v>
      </c>
      <c r="E93">
        <v>10.434724913329791</v>
      </c>
      <c r="F93">
        <v>0</v>
      </c>
      <c r="G93">
        <v>1</v>
      </c>
      <c r="H93">
        <f t="shared" si="7"/>
        <v>0.5</v>
      </c>
      <c r="L93">
        <v>40.909090909090907</v>
      </c>
      <c r="N93">
        <v>41.14994765922161</v>
      </c>
      <c r="O93">
        <v>22.991</v>
      </c>
      <c r="P93">
        <v>8336440.0296943178</v>
      </c>
    </row>
    <row r="94" spans="1:16" x14ac:dyDescent="0.25">
      <c r="A94" t="s">
        <v>338</v>
      </c>
      <c r="B94">
        <v>231546.96723374573</v>
      </c>
      <c r="C94">
        <f t="shared" si="5"/>
        <v>60.453600306623628</v>
      </c>
      <c r="D94">
        <v>24.701213632198829</v>
      </c>
      <c r="E94">
        <v>133.03235736766871</v>
      </c>
      <c r="F94">
        <v>49</v>
      </c>
      <c r="G94">
        <v>36</v>
      </c>
      <c r="H94">
        <f t="shared" si="7"/>
        <v>42.5</v>
      </c>
      <c r="K94">
        <v>355.49132947976875</v>
      </c>
      <c r="L94">
        <v>373.14049586776866</v>
      </c>
      <c r="O94" t="s">
        <v>111</v>
      </c>
    </row>
    <row r="95" spans="1:16" x14ac:dyDescent="0.25">
      <c r="A95" t="s">
        <v>340</v>
      </c>
      <c r="B95">
        <v>3522048.0250873733</v>
      </c>
      <c r="C95">
        <f t="shared" si="5"/>
        <v>919.55634795433446</v>
      </c>
      <c r="D95">
        <v>54.165874671939861</v>
      </c>
      <c r="E95">
        <v>455.95423264739998</v>
      </c>
      <c r="F95">
        <v>0</v>
      </c>
      <c r="G95">
        <v>0</v>
      </c>
      <c r="H95">
        <f t="shared" si="7"/>
        <v>0</v>
      </c>
      <c r="N95">
        <v>1769.123060749323</v>
      </c>
      <c r="O95">
        <v>28.417000000000002</v>
      </c>
      <c r="P95">
        <v>358401143.62286323</v>
      </c>
    </row>
    <row r="96" spans="1:16" x14ac:dyDescent="0.25">
      <c r="A96" t="s">
        <v>343</v>
      </c>
      <c r="B96">
        <v>184711.36957297925</v>
      </c>
      <c r="C96">
        <f t="shared" si="5"/>
        <v>48.225495853640034</v>
      </c>
      <c r="D96">
        <v>8.0678491602033002</v>
      </c>
      <c r="E96">
        <v>53.900116854243834</v>
      </c>
      <c r="F96">
        <v>0</v>
      </c>
      <c r="G96">
        <v>0</v>
      </c>
      <c r="H96">
        <f t="shared" si="7"/>
        <v>0</v>
      </c>
      <c r="N96">
        <v>25.970802527079904</v>
      </c>
      <c r="O96">
        <v>22.327000000000002</v>
      </c>
      <c r="P96">
        <v>5261344.1840312323</v>
      </c>
    </row>
    <row r="97" spans="1:16" x14ac:dyDescent="0.25">
      <c r="A97" t="s">
        <v>345</v>
      </c>
      <c r="B97">
        <v>16247222.062862527</v>
      </c>
      <c r="C97">
        <f t="shared" si="5"/>
        <v>4241.9172248959676</v>
      </c>
      <c r="D97">
        <v>296.01811810952245</v>
      </c>
      <c r="E97">
        <v>1833.7270420473428</v>
      </c>
      <c r="F97">
        <v>171</v>
      </c>
      <c r="G97">
        <v>258</v>
      </c>
      <c r="H97">
        <f t="shared" si="7"/>
        <v>214.5</v>
      </c>
      <c r="O97" t="s">
        <v>111</v>
      </c>
    </row>
    <row r="98" spans="1:16" x14ac:dyDescent="0.25">
      <c r="A98" t="s">
        <v>348</v>
      </c>
      <c r="B98">
        <v>3413950</v>
      </c>
      <c r="C98">
        <f t="shared" si="5"/>
        <v>891.33350020711919</v>
      </c>
      <c r="D98">
        <v>144.779159020105</v>
      </c>
      <c r="E98">
        <v>914.19354723538493</v>
      </c>
      <c r="F98">
        <v>155</v>
      </c>
      <c r="G98">
        <v>106</v>
      </c>
      <c r="H98">
        <f t="shared" si="7"/>
        <v>130.5</v>
      </c>
      <c r="O98" t="s">
        <v>111</v>
      </c>
    </row>
    <row r="99" spans="1:16" x14ac:dyDescent="0.25">
      <c r="A99" t="s">
        <v>350</v>
      </c>
      <c r="B99">
        <v>81279.947022665059</v>
      </c>
      <c r="C99">
        <f t="shared" si="5"/>
        <v>21.221031261840764</v>
      </c>
      <c r="D99">
        <v>2.0962771149524384</v>
      </c>
      <c r="E99">
        <v>14.106277809203448</v>
      </c>
      <c r="F99">
        <v>0</v>
      </c>
      <c r="G99">
        <v>0</v>
      </c>
      <c r="H99">
        <f t="shared" si="7"/>
        <v>0</v>
      </c>
      <c r="O99" t="s">
        <v>111</v>
      </c>
    </row>
    <row r="100" spans="1:16" x14ac:dyDescent="0.25">
      <c r="A100" t="s">
        <v>352</v>
      </c>
      <c r="B100">
        <v>35244.856447644197</v>
      </c>
      <c r="C100">
        <f t="shared" si="5"/>
        <v>9.2019277557597956</v>
      </c>
      <c r="D100">
        <v>1.0399362053799901</v>
      </c>
      <c r="E100">
        <v>7.1586458109687454</v>
      </c>
      <c r="F100">
        <v>2</v>
      </c>
      <c r="G100">
        <v>1</v>
      </c>
      <c r="H100">
        <f t="shared" si="7"/>
        <v>1.5</v>
      </c>
      <c r="O100" t="s">
        <v>111</v>
      </c>
    </row>
    <row r="101" spans="1:16" x14ac:dyDescent="0.25">
      <c r="A101" t="s">
        <v>354</v>
      </c>
      <c r="B101">
        <v>115366.77032113442</v>
      </c>
      <c r="C101">
        <f t="shared" si="5"/>
        <v>30.120613130809634</v>
      </c>
      <c r="D101">
        <v>1.2302914138185723</v>
      </c>
      <c r="E101">
        <v>7.6252318989423724</v>
      </c>
      <c r="F101">
        <v>0</v>
      </c>
      <c r="G101">
        <v>0</v>
      </c>
      <c r="H101">
        <f t="shared" si="7"/>
        <v>0</v>
      </c>
      <c r="N101">
        <v>234.39836405169569</v>
      </c>
      <c r="O101">
        <v>25.501000000000001</v>
      </c>
      <c r="P101">
        <v>47486036.219477914</v>
      </c>
    </row>
    <row r="102" spans="1:16" x14ac:dyDescent="0.25">
      <c r="A102" t="s">
        <v>356</v>
      </c>
      <c r="B102">
        <v>724286.92904804507</v>
      </c>
      <c r="C102">
        <f t="shared" si="5"/>
        <v>189.10095450216303</v>
      </c>
      <c r="D102">
        <v>4.8587593519159329</v>
      </c>
      <c r="E102">
        <v>38.863008258018588</v>
      </c>
      <c r="F102">
        <v>0</v>
      </c>
      <c r="G102">
        <v>0</v>
      </c>
      <c r="H102">
        <f t="shared" si="7"/>
        <v>0</v>
      </c>
      <c r="N102">
        <v>291.19034093086412</v>
      </c>
      <c r="O102">
        <v>25.814</v>
      </c>
      <c r="P102">
        <v>58991346.343848787</v>
      </c>
    </row>
    <row r="103" spans="1:16" x14ac:dyDescent="0.25">
      <c r="A103" t="s">
        <v>359</v>
      </c>
      <c r="B103">
        <v>736051.55584154208</v>
      </c>
      <c r="C103">
        <f t="shared" si="5"/>
        <v>192.17253023656983</v>
      </c>
      <c r="D103">
        <v>14.044314036636079</v>
      </c>
      <c r="E103">
        <v>114.08716503203559</v>
      </c>
      <c r="F103">
        <v>0</v>
      </c>
      <c r="G103">
        <v>0</v>
      </c>
      <c r="H103">
        <f t="shared" si="7"/>
        <v>0</v>
      </c>
      <c r="N103">
        <v>172.06605363392498</v>
      </c>
      <c r="O103">
        <v>25.055</v>
      </c>
      <c r="P103">
        <v>34858327.139182441</v>
      </c>
    </row>
    <row r="104" spans="1:16" x14ac:dyDescent="0.25">
      <c r="A104" t="s">
        <v>361</v>
      </c>
      <c r="B104">
        <v>840751.29339034134</v>
      </c>
      <c r="C104">
        <f t="shared" si="5"/>
        <v>219.50813372816697</v>
      </c>
      <c r="D104">
        <v>59.442820305059783</v>
      </c>
      <c r="E104">
        <v>397.08882275838829</v>
      </c>
      <c r="F104">
        <v>53</v>
      </c>
      <c r="G104">
        <v>63</v>
      </c>
      <c r="H104">
        <f t="shared" si="7"/>
        <v>58</v>
      </c>
      <c r="N104">
        <v>702.72610873128679</v>
      </c>
      <c r="O104">
        <v>27.085000000000001</v>
      </c>
      <c r="P104">
        <v>142363098.76389366</v>
      </c>
    </row>
    <row r="105" spans="1:16" x14ac:dyDescent="0.25">
      <c r="A105" t="s">
        <v>363</v>
      </c>
      <c r="B105">
        <v>63527.025232987951</v>
      </c>
      <c r="C105">
        <f t="shared" si="5"/>
        <v>16.585997380941471</v>
      </c>
      <c r="D105">
        <v>0.20941719434124245</v>
      </c>
      <c r="E105">
        <v>1.4187721062218854</v>
      </c>
      <c r="F105">
        <v>0</v>
      </c>
      <c r="G105">
        <v>0</v>
      </c>
      <c r="H105">
        <f t="shared" si="7"/>
        <v>0</v>
      </c>
      <c r="O105" t="s">
        <v>111</v>
      </c>
    </row>
    <row r="106" spans="1:16" x14ac:dyDescent="0.25">
      <c r="A106" t="s">
        <v>365</v>
      </c>
      <c r="B106">
        <v>5717233.4773840252</v>
      </c>
      <c r="C106">
        <f t="shared" si="5"/>
        <v>1492.6878621239393</v>
      </c>
      <c r="D106">
        <v>43.9311643168353</v>
      </c>
      <c r="E106">
        <v>407.53061930177705</v>
      </c>
      <c r="F106">
        <v>0</v>
      </c>
      <c r="H106">
        <f t="shared" si="7"/>
        <v>0</v>
      </c>
      <c r="N106">
        <v>986.94008245495809</v>
      </c>
      <c r="O106">
        <v>27.574999999999999</v>
      </c>
      <c r="P106">
        <v>199941124.5531328</v>
      </c>
    </row>
    <row r="107" spans="1:16" x14ac:dyDescent="0.25">
      <c r="A107" t="s">
        <v>368</v>
      </c>
      <c r="B107">
        <v>117879.06616206608</v>
      </c>
      <c r="C107">
        <f t="shared" si="5"/>
        <v>30.776537630422517</v>
      </c>
      <c r="D107">
        <v>18.265507943652072</v>
      </c>
      <c r="E107">
        <v>141.67475258005382</v>
      </c>
      <c r="F107">
        <v>11</v>
      </c>
      <c r="G107">
        <v>14</v>
      </c>
      <c r="H107">
        <f t="shared" si="7"/>
        <v>12.5</v>
      </c>
      <c r="N107">
        <v>355.52783128247461</v>
      </c>
      <c r="O107">
        <v>26.102</v>
      </c>
      <c r="P107">
        <v>72025278.596179202</v>
      </c>
    </row>
    <row r="108" spans="1:16" x14ac:dyDescent="0.25">
      <c r="A108" t="s">
        <v>371</v>
      </c>
      <c r="C108">
        <f t="shared" si="5"/>
        <v>0</v>
      </c>
      <c r="O108" t="s">
        <v>111</v>
      </c>
    </row>
    <row r="109" spans="1:16" x14ac:dyDescent="0.25">
      <c r="A109" t="s">
        <v>373</v>
      </c>
      <c r="B109">
        <v>2485719.893142038</v>
      </c>
      <c r="C109">
        <f t="shared" si="5"/>
        <v>648.98589987807645</v>
      </c>
      <c r="D109">
        <v>68.561505328787419</v>
      </c>
      <c r="E109">
        <v>363.36621286171226</v>
      </c>
      <c r="F109">
        <v>0</v>
      </c>
      <c r="G109">
        <v>0</v>
      </c>
      <c r="H109">
        <f>AVERAGE(F109:G109)</f>
        <v>0</v>
      </c>
      <c r="N109">
        <v>94.145399346198246</v>
      </c>
      <c r="O109">
        <v>24.184999999999999</v>
      </c>
      <c r="P109">
        <v>19072623.912446801</v>
      </c>
    </row>
    <row r="110" spans="1:16" x14ac:dyDescent="0.25">
      <c r="A110" t="s">
        <v>376</v>
      </c>
      <c r="B110">
        <v>18720616.15097921</v>
      </c>
      <c r="C110">
        <f t="shared" si="5"/>
        <v>4887.685033432308</v>
      </c>
      <c r="D110">
        <v>292.13385737550874</v>
      </c>
      <c r="E110">
        <v>2050.5058242613641</v>
      </c>
      <c r="F110">
        <v>0</v>
      </c>
      <c r="G110">
        <v>0</v>
      </c>
      <c r="H110">
        <f>AVERAGE(F110:G110)</f>
        <v>0</v>
      </c>
      <c r="N110">
        <v>125.2631879142554</v>
      </c>
      <c r="O110">
        <v>24.597000000000001</v>
      </c>
      <c r="P110">
        <v>25376680.005120404</v>
      </c>
    </row>
    <row r="111" spans="1:16" x14ac:dyDescent="0.25">
      <c r="A111" t="s">
        <v>379</v>
      </c>
      <c r="B111">
        <v>798340.66450517613</v>
      </c>
      <c r="C111">
        <f t="shared" si="5"/>
        <v>208.43532531263673</v>
      </c>
      <c r="D111">
        <v>15.956312517580121</v>
      </c>
      <c r="E111">
        <v>109.39316010714926</v>
      </c>
      <c r="F111">
        <v>0</v>
      </c>
      <c r="G111">
        <v>2</v>
      </c>
      <c r="H111">
        <f>AVERAGE(F111:G111)</f>
        <v>1</v>
      </c>
      <c r="N111">
        <v>169.46208218551851</v>
      </c>
      <c r="O111">
        <v>25.033000000000001</v>
      </c>
      <c r="P111">
        <v>34330796.654856004</v>
      </c>
    </row>
    <row r="112" spans="1:16" x14ac:dyDescent="0.25">
      <c r="A112" t="s">
        <v>382</v>
      </c>
      <c r="B112">
        <v>952127.00597785937</v>
      </c>
      <c r="C112">
        <f t="shared" si="5"/>
        <v>248.58673878644097</v>
      </c>
      <c r="D112">
        <v>19.0629713396639</v>
      </c>
      <c r="E112">
        <v>119.18007091933312</v>
      </c>
      <c r="F112">
        <v>0</v>
      </c>
      <c r="G112">
        <v>0</v>
      </c>
      <c r="H112">
        <f>AVERAGE(F112:G112)</f>
        <v>0</v>
      </c>
      <c r="O112" t="s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J19" sqref="J19"/>
    </sheetView>
  </sheetViews>
  <sheetFormatPr baseColWidth="10" defaultColWidth="9.140625" defaultRowHeight="15" x14ac:dyDescent="0.25"/>
  <sheetData>
    <row r="1" spans="1:10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J1" t="s">
        <v>409</v>
      </c>
    </row>
    <row r="2" spans="1:10" x14ac:dyDescent="0.25">
      <c r="A2" t="s">
        <v>150</v>
      </c>
      <c r="B2">
        <v>848.47468705544702</v>
      </c>
      <c r="C2">
        <v>1384.3463296498655</v>
      </c>
      <c r="D2">
        <f>B2/165</f>
        <v>5.142270830639073</v>
      </c>
      <c r="E2">
        <f>C2/165</f>
        <v>8.3899777554537298</v>
      </c>
    </row>
    <row r="3" spans="1:10" x14ac:dyDescent="0.25">
      <c r="A3" t="s">
        <v>153</v>
      </c>
      <c r="B3">
        <v>10105.7370657883</v>
      </c>
      <c r="C3">
        <v>13270.090965838392</v>
      </c>
      <c r="D3">
        <f>B3/165</f>
        <v>61.246891307807878</v>
      </c>
      <c r="E3">
        <f>C3/165</f>
        <v>80.424793732353891</v>
      </c>
    </row>
    <row r="4" spans="1:10" x14ac:dyDescent="0.25">
      <c r="A4" t="s">
        <v>112</v>
      </c>
      <c r="B4">
        <v>685.30609472006336</v>
      </c>
      <c r="C4">
        <v>958.97269336235922</v>
      </c>
      <c r="F4">
        <v>0.13075000000000001</v>
      </c>
      <c r="G4">
        <v>0.1757</v>
      </c>
      <c r="H4">
        <f t="shared" ref="H4:I6" si="0">(B4/6.0221E+23)/F4*1000000000000000*1000</f>
        <v>8.7035200424143699E-3</v>
      </c>
      <c r="I4">
        <f t="shared" si="0"/>
        <v>9.0633033566579306E-3</v>
      </c>
      <c r="J4">
        <f>H4*4</f>
        <v>3.481408016965748E-2</v>
      </c>
    </row>
    <row r="5" spans="1:10" x14ac:dyDescent="0.25">
      <c r="A5" t="s">
        <v>115</v>
      </c>
      <c r="B5">
        <v>5205.0249627939384</v>
      </c>
      <c r="C5">
        <v>5090.2778242733693</v>
      </c>
      <c r="F5">
        <v>0.13075000000000001</v>
      </c>
      <c r="G5">
        <v>0.1757</v>
      </c>
      <c r="H5">
        <f t="shared" si="0"/>
        <v>6.6104824448481397E-2</v>
      </c>
      <c r="I5">
        <f t="shared" si="0"/>
        <v>4.8108494027395317E-2</v>
      </c>
    </row>
    <row r="6" spans="1:10" x14ac:dyDescent="0.25">
      <c r="A6" t="s">
        <v>118</v>
      </c>
      <c r="B6">
        <v>32696.568056337495</v>
      </c>
      <c r="C6">
        <v>39629.259712231127</v>
      </c>
      <c r="F6">
        <v>0.13075000000000001</v>
      </c>
      <c r="G6">
        <v>0.1757</v>
      </c>
      <c r="H6">
        <f t="shared" si="0"/>
        <v>0.41525274266347123</v>
      </c>
      <c r="I6">
        <f t="shared" si="0"/>
        <v>0.37453830026421397</v>
      </c>
      <c r="J6">
        <f>I6*4</f>
        <v>1.4981532010568559</v>
      </c>
    </row>
    <row r="7" spans="1:10" x14ac:dyDescent="0.25">
      <c r="A7" t="s">
        <v>121</v>
      </c>
      <c r="B7">
        <v>1479.2966519593638</v>
      </c>
      <c r="C7">
        <v>3126.5250983823212</v>
      </c>
      <c r="F7">
        <v>1.0880000000000001</v>
      </c>
      <c r="G7">
        <v>1.139</v>
      </c>
      <c r="H7">
        <f>(B7/6.0221E+23)/F7*1000000000000000*1000</f>
        <v>2.2577633351337336E-3</v>
      </c>
      <c r="I7">
        <f>(C7/6.0221E+23)/G7*1000000000000000*1000</f>
        <v>4.5581669973635171E-3</v>
      </c>
      <c r="J7">
        <f>H7*25</f>
        <v>5.6444083378343342E-2</v>
      </c>
    </row>
    <row r="8" spans="1:10" x14ac:dyDescent="0.25">
      <c r="A8" t="s">
        <v>125</v>
      </c>
      <c r="B8">
        <v>58.999523339224439</v>
      </c>
      <c r="C8">
        <v>73.229031105644495</v>
      </c>
      <c r="F8">
        <v>0.13075000000000001</v>
      </c>
      <c r="G8">
        <v>0.1757</v>
      </c>
      <c r="H8">
        <f>(B8/6.0221E+23)/F8*1000000000000000*1000</f>
        <v>7.493053656345963E-4</v>
      </c>
      <c r="I8">
        <f>(C8/6.0221E+23)/G8*1000000000000000*1000</f>
        <v>6.9209157676589853E-4</v>
      </c>
      <c r="J8">
        <f>I8*5</f>
        <v>3.4604578838294928E-3</v>
      </c>
    </row>
    <row r="9" spans="1:10" x14ac:dyDescent="0.25">
      <c r="A9" t="s">
        <v>172</v>
      </c>
      <c r="B9">
        <v>1355.165630966763</v>
      </c>
      <c r="C9">
        <v>1525.586392337236</v>
      </c>
      <c r="D9">
        <f>B9/52</f>
        <v>26.060877518591596</v>
      </c>
      <c r="E9">
        <f>C9/52</f>
        <v>29.338199852639153</v>
      </c>
    </row>
    <row r="10" spans="1:10" x14ac:dyDescent="0.25">
      <c r="F10" t="s">
        <v>410</v>
      </c>
      <c r="J10" t="s">
        <v>411</v>
      </c>
    </row>
    <row r="11" spans="1:10" x14ac:dyDescent="0.25">
      <c r="F11" t="s">
        <v>412</v>
      </c>
      <c r="J11" t="s">
        <v>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0625-B112-4D8D-9359-337B209B93B7}">
  <dimension ref="A1:H111"/>
  <sheetViews>
    <sheetView workbookViewId="0">
      <selection activeCell="R75" sqref="R75"/>
    </sheetView>
  </sheetViews>
  <sheetFormatPr baseColWidth="10" defaultRowHeight="15" x14ac:dyDescent="0.25"/>
  <cols>
    <col min="4" max="4" width="12" bestFit="1" customWidth="1"/>
    <col min="8" max="8" width="12" bestFit="1" customWidth="1"/>
  </cols>
  <sheetData>
    <row r="1" spans="1:8" ht="45" x14ac:dyDescent="0.25">
      <c r="A1" s="3" t="s">
        <v>0</v>
      </c>
      <c r="B1" s="3" t="s">
        <v>19</v>
      </c>
      <c r="C1" s="3" t="s">
        <v>27</v>
      </c>
      <c r="D1" s="3" t="s">
        <v>414</v>
      </c>
      <c r="F1" s="2" t="s">
        <v>415</v>
      </c>
    </row>
    <row r="2" spans="1:8" x14ac:dyDescent="0.25">
      <c r="A2" t="s">
        <v>72</v>
      </c>
      <c r="B2">
        <v>6.0650917280021508</v>
      </c>
      <c r="C2">
        <v>85694</v>
      </c>
      <c r="D2">
        <f>B2*C2</f>
        <v>519741.9705394163</v>
      </c>
      <c r="F2">
        <f>SUMIF(D2:D111,"&gt;0",D2:D111)</f>
        <v>21661389455.378967</v>
      </c>
      <c r="H2">
        <v>21661389455.379002</v>
      </c>
    </row>
    <row r="3" spans="1:8" x14ac:dyDescent="0.25">
      <c r="A3" t="s">
        <v>77</v>
      </c>
      <c r="B3">
        <v>24.19014597344383</v>
      </c>
      <c r="C3">
        <v>54639.333333333336</v>
      </c>
      <c r="D3">
        <f t="shared" ref="D3:D66" si="0">B3*C3</f>
        <v>1321733.4492249887</v>
      </c>
      <c r="H3">
        <v>21661389455.378967</v>
      </c>
    </row>
    <row r="4" spans="1:8" x14ac:dyDescent="0.25">
      <c r="A4" t="s">
        <v>81</v>
      </c>
      <c r="B4">
        <v>2076.6178269920897</v>
      </c>
      <c r="C4">
        <v>33374.5</v>
      </c>
      <c r="D4">
        <f t="shared" si="0"/>
        <v>69306081.666947499</v>
      </c>
    </row>
    <row r="5" spans="1:8" x14ac:dyDescent="0.25">
      <c r="A5" t="s">
        <v>85</v>
      </c>
      <c r="B5">
        <v>648.11551218357295</v>
      </c>
      <c r="C5">
        <v>56115</v>
      </c>
      <c r="D5">
        <f t="shared" si="0"/>
        <v>36369001.966181196</v>
      </c>
    </row>
    <row r="6" spans="1:8" x14ac:dyDescent="0.25">
      <c r="A6" t="s">
        <v>89</v>
      </c>
      <c r="B6">
        <v>15.134773796978713</v>
      </c>
      <c r="C6">
        <v>93518</v>
      </c>
      <c r="D6">
        <f t="shared" si="0"/>
        <v>1415373.7759458553</v>
      </c>
    </row>
    <row r="7" spans="1:8" x14ac:dyDescent="0.25">
      <c r="A7" t="s">
        <v>92</v>
      </c>
      <c r="B7">
        <v>121.21908375728501</v>
      </c>
      <c r="C7">
        <v>86703</v>
      </c>
      <c r="D7">
        <f t="shared" si="0"/>
        <v>10510058.219007881</v>
      </c>
    </row>
    <row r="8" spans="1:8" x14ac:dyDescent="0.25">
      <c r="A8" t="s">
        <v>95</v>
      </c>
      <c r="B8">
        <v>3291.3385527818846</v>
      </c>
      <c r="C8">
        <v>45353</v>
      </c>
      <c r="D8">
        <f t="shared" si="0"/>
        <v>149272077.3843168</v>
      </c>
    </row>
    <row r="9" spans="1:8" x14ac:dyDescent="0.25">
      <c r="A9" t="s">
        <v>97</v>
      </c>
      <c r="B9">
        <v>70.949535942706717</v>
      </c>
      <c r="C9">
        <v>28109</v>
      </c>
      <c r="D9">
        <f t="shared" si="0"/>
        <v>1994320.5058135432</v>
      </c>
    </row>
    <row r="10" spans="1:8" x14ac:dyDescent="0.25">
      <c r="A10" t="s">
        <v>100</v>
      </c>
      <c r="B10">
        <v>54900.428409706074</v>
      </c>
      <c r="C10">
        <v>51399.125</v>
      </c>
      <c r="D10">
        <f t="shared" si="0"/>
        <v>2821833982.3840337</v>
      </c>
    </row>
    <row r="11" spans="1:8" x14ac:dyDescent="0.25">
      <c r="A11" t="s">
        <v>105</v>
      </c>
      <c r="B11">
        <v>5591.0503116967511</v>
      </c>
      <c r="C11">
        <v>271010</v>
      </c>
      <c r="D11">
        <f t="shared" si="0"/>
        <v>1515230544.9729366</v>
      </c>
    </row>
    <row r="12" spans="1:8" x14ac:dyDescent="0.25">
      <c r="A12" t="s">
        <v>108</v>
      </c>
      <c r="B12">
        <v>-7747.208122115343</v>
      </c>
      <c r="C12">
        <v>50418</v>
      </c>
      <c r="D12">
        <f t="shared" si="0"/>
        <v>-390598739.10081136</v>
      </c>
    </row>
    <row r="13" spans="1:8" x14ac:dyDescent="0.25">
      <c r="A13" t="s">
        <v>112</v>
      </c>
      <c r="B13">
        <v>785.08738775470181</v>
      </c>
      <c r="C13">
        <v>29994</v>
      </c>
      <c r="D13">
        <f t="shared" si="0"/>
        <v>23547911.108314525</v>
      </c>
    </row>
    <row r="14" spans="1:8" x14ac:dyDescent="0.25">
      <c r="A14" t="s">
        <v>115</v>
      </c>
      <c r="B14">
        <v>5086.6673415049481</v>
      </c>
      <c r="C14">
        <v>58643</v>
      </c>
      <c r="D14">
        <f t="shared" si="0"/>
        <v>298297432.90787464</v>
      </c>
    </row>
    <row r="15" spans="1:8" x14ac:dyDescent="0.25">
      <c r="A15" t="s">
        <v>118</v>
      </c>
      <c r="B15">
        <v>36712.828609676362</v>
      </c>
      <c r="C15">
        <v>16837</v>
      </c>
      <c r="D15">
        <f t="shared" si="0"/>
        <v>618133895.30112088</v>
      </c>
    </row>
    <row r="16" spans="1:8" x14ac:dyDescent="0.25">
      <c r="A16" t="s">
        <v>121</v>
      </c>
      <c r="B16">
        <v>2222.8885224244714</v>
      </c>
      <c r="C16">
        <v>47995</v>
      </c>
      <c r="D16">
        <f t="shared" si="0"/>
        <v>106687534.63376251</v>
      </c>
    </row>
    <row r="17" spans="1:4" x14ac:dyDescent="0.25">
      <c r="A17" t="s">
        <v>125</v>
      </c>
      <c r="B17">
        <v>66.183448814247384</v>
      </c>
      <c r="C17">
        <v>31404</v>
      </c>
      <c r="D17">
        <f t="shared" si="0"/>
        <v>2078425.0265626248</v>
      </c>
    </row>
    <row r="18" spans="1:4" x14ac:dyDescent="0.25">
      <c r="A18" t="s">
        <v>127</v>
      </c>
      <c r="B18">
        <v>32336.31610402482</v>
      </c>
      <c r="C18">
        <v>62467</v>
      </c>
      <c r="D18">
        <f t="shared" si="0"/>
        <v>2019952658.0701184</v>
      </c>
    </row>
    <row r="19" spans="1:4" x14ac:dyDescent="0.25">
      <c r="A19" t="s">
        <v>130</v>
      </c>
      <c r="B19">
        <v>218.84358780910304</v>
      </c>
      <c r="C19">
        <v>146260</v>
      </c>
      <c r="D19">
        <f t="shared" si="0"/>
        <v>32008063.15295941</v>
      </c>
    </row>
    <row r="20" spans="1:4" x14ac:dyDescent="0.25">
      <c r="A20" t="s">
        <v>132</v>
      </c>
      <c r="B20">
        <v>0.50578092768490124</v>
      </c>
      <c r="C20">
        <v>243480</v>
      </c>
      <c r="D20">
        <f t="shared" si="0"/>
        <v>123147.54027271975</v>
      </c>
    </row>
    <row r="21" spans="1:4" x14ac:dyDescent="0.25">
      <c r="A21" t="s">
        <v>137</v>
      </c>
      <c r="B21">
        <v>42.152090207933639</v>
      </c>
      <c r="C21">
        <v>251520</v>
      </c>
      <c r="D21">
        <f t="shared" si="0"/>
        <v>10602093.729099469</v>
      </c>
    </row>
    <row r="22" spans="1:4" x14ac:dyDescent="0.25">
      <c r="A22" t="s">
        <v>140</v>
      </c>
      <c r="B22">
        <v>896.95349394103175</v>
      </c>
      <c r="C22">
        <v>21258</v>
      </c>
      <c r="D22">
        <f t="shared" si="0"/>
        <v>19067437.374198452</v>
      </c>
    </row>
    <row r="23" spans="1:4" x14ac:dyDescent="0.25">
      <c r="A23" t="s">
        <v>143</v>
      </c>
      <c r="B23">
        <v>3.6413618873282552</v>
      </c>
      <c r="C23">
        <v>51896</v>
      </c>
      <c r="D23">
        <f t="shared" si="0"/>
        <v>188972.11650478712</v>
      </c>
    </row>
    <row r="24" spans="1:4" x14ac:dyDescent="0.25">
      <c r="A24" t="s">
        <v>146</v>
      </c>
      <c r="B24">
        <v>28.069841509074738</v>
      </c>
      <c r="C24">
        <v>77535</v>
      </c>
      <c r="D24">
        <f t="shared" si="0"/>
        <v>2176395.16140611</v>
      </c>
    </row>
    <row r="25" spans="1:4" x14ac:dyDescent="0.25">
      <c r="A25" t="s">
        <v>148</v>
      </c>
      <c r="B25">
        <v>76.100464833628251</v>
      </c>
      <c r="C25">
        <v>71030</v>
      </c>
      <c r="D25">
        <f t="shared" si="0"/>
        <v>5405416.0171326147</v>
      </c>
    </row>
    <row r="26" spans="1:4" x14ac:dyDescent="0.25">
      <c r="A26" t="s">
        <v>150</v>
      </c>
      <c r="B26">
        <v>1101.9525013856392</v>
      </c>
      <c r="C26">
        <v>191560</v>
      </c>
      <c r="D26">
        <f t="shared" si="0"/>
        <v>211090021.16543305</v>
      </c>
    </row>
    <row r="27" spans="1:4" x14ac:dyDescent="0.25">
      <c r="A27" t="s">
        <v>153</v>
      </c>
      <c r="B27">
        <v>11708.255205767708</v>
      </c>
      <c r="C27">
        <v>25348.5</v>
      </c>
      <c r="D27">
        <f t="shared" si="0"/>
        <v>296786707.08340275</v>
      </c>
    </row>
    <row r="28" spans="1:4" x14ac:dyDescent="0.25">
      <c r="A28" t="s">
        <v>156</v>
      </c>
      <c r="B28">
        <v>121.2059779146914</v>
      </c>
      <c r="C28">
        <v>56941</v>
      </c>
      <c r="D28">
        <f t="shared" si="0"/>
        <v>6901589.5884404434</v>
      </c>
    </row>
    <row r="29" spans="1:4" x14ac:dyDescent="0.25">
      <c r="A29" t="s">
        <v>159</v>
      </c>
      <c r="B29">
        <v>5.2578112573523121</v>
      </c>
      <c r="C29">
        <v>110250</v>
      </c>
      <c r="D29">
        <f t="shared" si="0"/>
        <v>579673.69112309243</v>
      </c>
    </row>
    <row r="30" spans="1:4" x14ac:dyDescent="0.25">
      <c r="A30" t="s">
        <v>163</v>
      </c>
      <c r="B30">
        <v>-10.366854712237146</v>
      </c>
      <c r="C30">
        <v>49428</v>
      </c>
      <c r="D30">
        <f t="shared" si="0"/>
        <v>-512412.89471645764</v>
      </c>
    </row>
    <row r="31" spans="1:4" x14ac:dyDescent="0.25">
      <c r="A31" t="s">
        <v>167</v>
      </c>
      <c r="B31">
        <v>66.851501506434758</v>
      </c>
      <c r="C31">
        <v>50904</v>
      </c>
      <c r="D31">
        <f t="shared" si="0"/>
        <v>3403008.8326835549</v>
      </c>
    </row>
    <row r="32" spans="1:4" x14ac:dyDescent="0.25">
      <c r="A32" t="s">
        <v>169</v>
      </c>
      <c r="B32">
        <v>5598.9320973214226</v>
      </c>
      <c r="C32">
        <v>77343</v>
      </c>
      <c r="D32">
        <f t="shared" si="0"/>
        <v>433038205.20313078</v>
      </c>
    </row>
    <row r="33" spans="1:4" x14ac:dyDescent="0.25">
      <c r="A33" t="s">
        <v>172</v>
      </c>
      <c r="B33">
        <v>1495.5641995809019</v>
      </c>
      <c r="C33">
        <v>97486.666666666672</v>
      </c>
      <c r="D33">
        <f t="shared" si="0"/>
        <v>145797568.60314354</v>
      </c>
    </row>
    <row r="34" spans="1:4" x14ac:dyDescent="0.25">
      <c r="A34" t="s">
        <v>176</v>
      </c>
      <c r="B34">
        <v>97.271848732778679</v>
      </c>
      <c r="C34">
        <v>72747</v>
      </c>
      <c r="D34">
        <f t="shared" si="0"/>
        <v>7076235.1797634503</v>
      </c>
    </row>
    <row r="35" spans="1:4" x14ac:dyDescent="0.25">
      <c r="A35" t="s">
        <v>179</v>
      </c>
      <c r="B35">
        <v>165.76946240474342</v>
      </c>
      <c r="C35">
        <v>103584</v>
      </c>
      <c r="D35">
        <f t="shared" si="0"/>
        <v>17171063.993732944</v>
      </c>
    </row>
    <row r="36" spans="1:4" x14ac:dyDescent="0.25">
      <c r="A36" t="s">
        <v>182</v>
      </c>
      <c r="B36">
        <v>247.50273195475967</v>
      </c>
      <c r="C36">
        <v>105510</v>
      </c>
      <c r="D36">
        <f t="shared" si="0"/>
        <v>26114013.248546693</v>
      </c>
    </row>
    <row r="37" spans="1:4" x14ac:dyDescent="0.25">
      <c r="A37" t="s">
        <v>185</v>
      </c>
      <c r="B37">
        <v>2.2037344451937417</v>
      </c>
      <c r="C37">
        <v>166071</v>
      </c>
      <c r="D37">
        <f t="shared" si="0"/>
        <v>365976.38304776989</v>
      </c>
    </row>
    <row r="38" spans="1:4" x14ac:dyDescent="0.25">
      <c r="A38" t="s">
        <v>188</v>
      </c>
      <c r="B38">
        <v>355.22928680451128</v>
      </c>
      <c r="C38">
        <v>166030</v>
      </c>
      <c r="D38">
        <f t="shared" si="0"/>
        <v>58978718.488153011</v>
      </c>
    </row>
    <row r="39" spans="1:4" x14ac:dyDescent="0.25">
      <c r="A39" t="s">
        <v>191</v>
      </c>
      <c r="B39">
        <v>279.47738292586132</v>
      </c>
      <c r="C39">
        <v>101580</v>
      </c>
      <c r="D39">
        <f t="shared" si="0"/>
        <v>28389312.557608992</v>
      </c>
    </row>
    <row r="40" spans="1:4" x14ac:dyDescent="0.25">
      <c r="A40" t="s">
        <v>194</v>
      </c>
      <c r="B40">
        <v>1082.8453637872365</v>
      </c>
      <c r="C40">
        <v>98843</v>
      </c>
      <c r="D40">
        <f t="shared" si="0"/>
        <v>107031684.29282181</v>
      </c>
    </row>
    <row r="41" spans="1:4" x14ac:dyDescent="0.25">
      <c r="A41" t="s">
        <v>197</v>
      </c>
      <c r="B41">
        <v>992.44431153615108</v>
      </c>
      <c r="C41">
        <v>100510</v>
      </c>
      <c r="D41">
        <f t="shared" si="0"/>
        <v>99750577.752498537</v>
      </c>
    </row>
    <row r="42" spans="1:4" x14ac:dyDescent="0.25">
      <c r="A42" t="s">
        <v>199</v>
      </c>
      <c r="B42">
        <v>4.9985456488151572</v>
      </c>
      <c r="C42">
        <v>120300</v>
      </c>
      <c r="D42">
        <f t="shared" si="0"/>
        <v>601325.04155246343</v>
      </c>
    </row>
    <row r="43" spans="1:4" x14ac:dyDescent="0.25">
      <c r="A43" t="s">
        <v>204</v>
      </c>
      <c r="B43">
        <v>1729.9195923364152</v>
      </c>
      <c r="C43">
        <v>41304</v>
      </c>
      <c r="D43">
        <f t="shared" si="0"/>
        <v>71452598.841863289</v>
      </c>
    </row>
    <row r="44" spans="1:4" x14ac:dyDescent="0.25">
      <c r="A44" t="s">
        <v>206</v>
      </c>
      <c r="B44">
        <v>11.482750814827426</v>
      </c>
      <c r="C44">
        <v>40563</v>
      </c>
      <c r="D44">
        <f t="shared" si="0"/>
        <v>465774.8213018449</v>
      </c>
    </row>
    <row r="45" spans="1:4" x14ac:dyDescent="0.25">
      <c r="A45" t="s">
        <v>209</v>
      </c>
      <c r="B45">
        <v>169.74719067614993</v>
      </c>
      <c r="C45">
        <v>39891</v>
      </c>
      <c r="D45">
        <f t="shared" si="0"/>
        <v>6771385.183262297</v>
      </c>
    </row>
    <row r="46" spans="1:4" x14ac:dyDescent="0.25">
      <c r="A46" t="s">
        <v>211</v>
      </c>
      <c r="B46">
        <v>199.23688428166622</v>
      </c>
      <c r="C46">
        <v>70184</v>
      </c>
      <c r="D46">
        <f t="shared" si="0"/>
        <v>13983241.486424463</v>
      </c>
    </row>
    <row r="47" spans="1:4" x14ac:dyDescent="0.25">
      <c r="A47" t="s">
        <v>214</v>
      </c>
      <c r="B47">
        <v>350.19833211522973</v>
      </c>
      <c r="C47">
        <v>155396</v>
      </c>
      <c r="D47">
        <f t="shared" si="0"/>
        <v>54419420.017378241</v>
      </c>
    </row>
    <row r="48" spans="1:4" x14ac:dyDescent="0.25">
      <c r="A48" t="s">
        <v>217</v>
      </c>
      <c r="B48">
        <v>0</v>
      </c>
      <c r="D48">
        <f t="shared" si="0"/>
        <v>0</v>
      </c>
    </row>
    <row r="49" spans="1:4" x14ac:dyDescent="0.25">
      <c r="A49" t="s">
        <v>220</v>
      </c>
      <c r="B49">
        <v>20.174844044147971</v>
      </c>
      <c r="C49">
        <v>56379</v>
      </c>
      <c r="D49">
        <f t="shared" si="0"/>
        <v>1137437.5323650185</v>
      </c>
    </row>
    <row r="50" spans="1:4" x14ac:dyDescent="0.25">
      <c r="A50" t="s">
        <v>223</v>
      </c>
      <c r="B50">
        <v>0.35350199236987584</v>
      </c>
      <c r="C50">
        <v>95280</v>
      </c>
      <c r="D50">
        <f t="shared" si="0"/>
        <v>33681.669833001768</v>
      </c>
    </row>
    <row r="51" spans="1:4" x14ac:dyDescent="0.25">
      <c r="A51" t="s">
        <v>226</v>
      </c>
      <c r="B51">
        <v>535.48678077898785</v>
      </c>
      <c r="C51">
        <v>45433</v>
      </c>
      <c r="D51">
        <f t="shared" si="0"/>
        <v>24328770.911131755</v>
      </c>
    </row>
    <row r="52" spans="1:4" x14ac:dyDescent="0.25">
      <c r="A52" t="s">
        <v>229</v>
      </c>
      <c r="B52">
        <v>33.927477972795515</v>
      </c>
      <c r="C52">
        <v>51368</v>
      </c>
      <c r="D52">
        <f t="shared" si="0"/>
        <v>1742786.6885065599</v>
      </c>
    </row>
    <row r="53" spans="1:4" x14ac:dyDescent="0.25">
      <c r="A53" t="s">
        <v>232</v>
      </c>
      <c r="B53">
        <v>2461.6542792651303</v>
      </c>
      <c r="C53">
        <v>198460</v>
      </c>
      <c r="D53">
        <f t="shared" si="0"/>
        <v>488539908.26295775</v>
      </c>
    </row>
    <row r="54" spans="1:4" x14ac:dyDescent="0.25">
      <c r="A54" t="s">
        <v>234</v>
      </c>
      <c r="B54">
        <v>0.41892275499629811</v>
      </c>
      <c r="C54">
        <v>101640</v>
      </c>
      <c r="D54">
        <f t="shared" si="0"/>
        <v>42579.308817823738</v>
      </c>
    </row>
    <row r="55" spans="1:4" x14ac:dyDescent="0.25">
      <c r="A55" t="s">
        <v>237</v>
      </c>
      <c r="B55">
        <v>53.247258408001443</v>
      </c>
      <c r="C55">
        <v>95774</v>
      </c>
      <c r="D55">
        <f t="shared" si="0"/>
        <v>5099702.9267679304</v>
      </c>
    </row>
    <row r="56" spans="1:4" x14ac:dyDescent="0.25">
      <c r="A56" t="s">
        <v>240</v>
      </c>
      <c r="B56">
        <v>108.28903275105942</v>
      </c>
      <c r="C56">
        <v>131880</v>
      </c>
      <c r="D56">
        <f t="shared" si="0"/>
        <v>14281157.639209718</v>
      </c>
    </row>
    <row r="57" spans="1:4" x14ac:dyDescent="0.25">
      <c r="A57" t="s">
        <v>243</v>
      </c>
      <c r="B57">
        <v>3802.8715666300413</v>
      </c>
      <c r="C57">
        <v>211760</v>
      </c>
      <c r="D57">
        <f t="shared" si="0"/>
        <v>805296082.94957757</v>
      </c>
    </row>
    <row r="58" spans="1:4" x14ac:dyDescent="0.25">
      <c r="A58" t="s">
        <v>246</v>
      </c>
      <c r="B58">
        <v>285.43116657155974</v>
      </c>
      <c r="C58">
        <v>21426</v>
      </c>
      <c r="D58">
        <f t="shared" si="0"/>
        <v>6115648.1749622393</v>
      </c>
    </row>
    <row r="59" spans="1:4" x14ac:dyDescent="0.25">
      <c r="A59" t="s">
        <v>249</v>
      </c>
      <c r="B59">
        <v>6166.7850263689934</v>
      </c>
      <c r="C59">
        <v>111690</v>
      </c>
      <c r="D59">
        <f t="shared" si="0"/>
        <v>688768219.59515285</v>
      </c>
    </row>
    <row r="60" spans="1:4" x14ac:dyDescent="0.25">
      <c r="A60" t="s">
        <v>252</v>
      </c>
      <c r="B60">
        <v>17.654386396348936</v>
      </c>
      <c r="C60">
        <v>227870</v>
      </c>
      <c r="D60">
        <f t="shared" si="0"/>
        <v>4022905.0281360322</v>
      </c>
    </row>
    <row r="61" spans="1:4" x14ac:dyDescent="0.25">
      <c r="A61" t="s">
        <v>255</v>
      </c>
      <c r="B61">
        <v>7.6258859492210326E-2</v>
      </c>
      <c r="C61">
        <v>221410</v>
      </c>
      <c r="D61">
        <f t="shared" si="0"/>
        <v>16884.47408017029</v>
      </c>
    </row>
    <row r="62" spans="1:4" x14ac:dyDescent="0.25">
      <c r="A62" t="s">
        <v>257</v>
      </c>
      <c r="B62">
        <v>47.95210163274438</v>
      </c>
      <c r="C62">
        <v>114410</v>
      </c>
      <c r="D62">
        <f t="shared" si="0"/>
        <v>5486199.9478022847</v>
      </c>
    </row>
    <row r="63" spans="1:4" x14ac:dyDescent="0.25">
      <c r="A63" t="s">
        <v>260</v>
      </c>
      <c r="B63">
        <v>428.3421403896275</v>
      </c>
      <c r="C63">
        <v>61335</v>
      </c>
      <c r="D63">
        <f t="shared" si="0"/>
        <v>26272365.180797804</v>
      </c>
    </row>
    <row r="64" spans="1:4" x14ac:dyDescent="0.25">
      <c r="A64" t="s">
        <v>262</v>
      </c>
      <c r="B64">
        <v>28.094041642298265</v>
      </c>
      <c r="C64">
        <v>164330</v>
      </c>
      <c r="D64">
        <f t="shared" si="0"/>
        <v>4616693.8630788736</v>
      </c>
    </row>
    <row r="65" spans="1:4" x14ac:dyDescent="0.25">
      <c r="A65" t="s">
        <v>265</v>
      </c>
      <c r="B65">
        <v>2916.3905882060531</v>
      </c>
      <c r="C65">
        <v>82629</v>
      </c>
      <c r="D65">
        <f t="shared" si="0"/>
        <v>240978437.91287795</v>
      </c>
    </row>
    <row r="66" spans="1:4" x14ac:dyDescent="0.25">
      <c r="A66" t="s">
        <v>268</v>
      </c>
      <c r="B66">
        <v>74.53149490298452</v>
      </c>
      <c r="C66">
        <v>11925</v>
      </c>
      <c r="D66">
        <f t="shared" si="0"/>
        <v>888788.07671809045</v>
      </c>
    </row>
    <row r="67" spans="1:4" x14ac:dyDescent="0.25">
      <c r="A67" t="s">
        <v>271</v>
      </c>
      <c r="B67">
        <v>213638.39129901925</v>
      </c>
      <c r="C67">
        <v>41849</v>
      </c>
      <c r="D67">
        <f t="shared" ref="D67:D111" si="1">B67*C67</f>
        <v>8940553037.4726563</v>
      </c>
    </row>
    <row r="68" spans="1:4" x14ac:dyDescent="0.25">
      <c r="A68" t="s">
        <v>274</v>
      </c>
      <c r="B68">
        <v>255.81059100132029</v>
      </c>
      <c r="C68">
        <v>94933</v>
      </c>
      <c r="D68">
        <f t="shared" si="1"/>
        <v>24284866.83552834</v>
      </c>
    </row>
    <row r="69" spans="1:4" x14ac:dyDescent="0.25">
      <c r="A69" t="s">
        <v>277</v>
      </c>
      <c r="B69">
        <v>525.15509488118096</v>
      </c>
      <c r="C69">
        <v>80464</v>
      </c>
      <c r="D69">
        <f t="shared" si="1"/>
        <v>42256079.554519348</v>
      </c>
    </row>
    <row r="70" spans="1:4" x14ac:dyDescent="0.25">
      <c r="A70" t="s">
        <v>280</v>
      </c>
      <c r="B70">
        <v>863.45847375635333</v>
      </c>
      <c r="C70">
        <v>24488</v>
      </c>
      <c r="D70">
        <f t="shared" si="1"/>
        <v>21144371.105345581</v>
      </c>
    </row>
    <row r="71" spans="1:4" x14ac:dyDescent="0.25">
      <c r="A71" t="s">
        <v>283</v>
      </c>
      <c r="B71">
        <v>7269.9681735399718</v>
      </c>
      <c r="C71">
        <v>24979.25</v>
      </c>
      <c r="D71">
        <f t="shared" si="1"/>
        <v>181598352.49889833</v>
      </c>
    </row>
    <row r="72" spans="1:4" x14ac:dyDescent="0.25">
      <c r="A72" t="s">
        <v>286</v>
      </c>
      <c r="B72">
        <v>212.81154933916559</v>
      </c>
      <c r="C72">
        <v>23629</v>
      </c>
      <c r="D72">
        <f t="shared" si="1"/>
        <v>5028524.0993351443</v>
      </c>
    </row>
    <row r="73" spans="1:4" x14ac:dyDescent="0.25">
      <c r="A73" t="s">
        <v>289</v>
      </c>
      <c r="B73">
        <v>4850.6158255613818</v>
      </c>
      <c r="C73">
        <v>23574.333333333332</v>
      </c>
      <c r="D73">
        <f t="shared" si="1"/>
        <v>114350034.34372586</v>
      </c>
    </row>
    <row r="74" spans="1:4" x14ac:dyDescent="0.25">
      <c r="A74" t="s">
        <v>292</v>
      </c>
      <c r="B74">
        <v>7539.5159158301849</v>
      </c>
      <c r="C74">
        <v>23504</v>
      </c>
      <c r="D74">
        <f t="shared" si="1"/>
        <v>177208782.08567268</v>
      </c>
    </row>
    <row r="75" spans="1:4" x14ac:dyDescent="0.25">
      <c r="A75" t="s">
        <v>295</v>
      </c>
      <c r="B75">
        <v>53.433446716094295</v>
      </c>
      <c r="C75">
        <v>22806.5</v>
      </c>
      <c r="D75">
        <f t="shared" si="1"/>
        <v>1218629.9025306045</v>
      </c>
    </row>
    <row r="76" spans="1:4" x14ac:dyDescent="0.25">
      <c r="A76" t="s">
        <v>298</v>
      </c>
      <c r="B76">
        <v>206.4902462274371</v>
      </c>
      <c r="C76">
        <v>46393</v>
      </c>
      <c r="D76">
        <f t="shared" si="1"/>
        <v>9579701.9932294898</v>
      </c>
    </row>
    <row r="77" spans="1:4" x14ac:dyDescent="0.25">
      <c r="A77" t="s">
        <v>300</v>
      </c>
      <c r="B77">
        <v>241.829072215944</v>
      </c>
      <c r="C77">
        <v>29864</v>
      </c>
      <c r="D77">
        <f t="shared" si="1"/>
        <v>7221983.4126569517</v>
      </c>
    </row>
    <row r="78" spans="1:4" x14ac:dyDescent="0.25">
      <c r="A78" t="s">
        <v>303</v>
      </c>
      <c r="B78">
        <v>1675.0955421750998</v>
      </c>
      <c r="C78">
        <v>26674</v>
      </c>
      <c r="D78">
        <f t="shared" si="1"/>
        <v>44681498.491978616</v>
      </c>
    </row>
    <row r="79" spans="1:4" x14ac:dyDescent="0.25">
      <c r="A79" t="s">
        <v>305</v>
      </c>
      <c r="B79">
        <v>-113.73932748770977</v>
      </c>
      <c r="C79">
        <v>28680</v>
      </c>
      <c r="D79">
        <f t="shared" si="1"/>
        <v>-3262043.912347516</v>
      </c>
    </row>
    <row r="80" spans="1:4" x14ac:dyDescent="0.25">
      <c r="A80" t="s">
        <v>307</v>
      </c>
      <c r="B80">
        <v>321.05349167836391</v>
      </c>
      <c r="C80">
        <v>24740</v>
      </c>
      <c r="D80">
        <f t="shared" si="1"/>
        <v>7942863.3841227228</v>
      </c>
    </row>
    <row r="81" spans="1:4" x14ac:dyDescent="0.25">
      <c r="A81" t="s">
        <v>309</v>
      </c>
      <c r="B81">
        <v>838.15839958599861</v>
      </c>
      <c r="C81">
        <v>50839</v>
      </c>
      <c r="D81">
        <f t="shared" si="1"/>
        <v>42611134.876552582</v>
      </c>
    </row>
    <row r="82" spans="1:4" x14ac:dyDescent="0.25">
      <c r="A82" t="s">
        <v>311</v>
      </c>
      <c r="B82">
        <v>178.80490779361909</v>
      </c>
      <c r="C82">
        <v>226330</v>
      </c>
      <c r="D82">
        <f t="shared" si="1"/>
        <v>40468914.780929811</v>
      </c>
    </row>
    <row r="83" spans="1:4" x14ac:dyDescent="0.25">
      <c r="A83" t="s">
        <v>314</v>
      </c>
      <c r="B83">
        <v>238.05543770101193</v>
      </c>
      <c r="C83">
        <v>200200</v>
      </c>
      <c r="D83">
        <f t="shared" si="1"/>
        <v>47658698.627742589</v>
      </c>
    </row>
    <row r="84" spans="1:4" x14ac:dyDescent="0.25">
      <c r="A84" t="s">
        <v>316</v>
      </c>
      <c r="B84">
        <v>124.41578033171997</v>
      </c>
      <c r="C84">
        <v>186370</v>
      </c>
      <c r="D84">
        <f t="shared" si="1"/>
        <v>23187368.98042265</v>
      </c>
    </row>
    <row r="85" spans="1:4" x14ac:dyDescent="0.25">
      <c r="A85" t="s">
        <v>318</v>
      </c>
      <c r="B85">
        <v>5.997397882592745</v>
      </c>
      <c r="C85">
        <v>22928</v>
      </c>
      <c r="D85">
        <f t="shared" si="1"/>
        <v>137508.33865208644</v>
      </c>
    </row>
    <row r="86" spans="1:4" x14ac:dyDescent="0.25">
      <c r="A86" t="s">
        <v>321</v>
      </c>
      <c r="B86">
        <v>1966.08654691631</v>
      </c>
      <c r="C86">
        <v>23315</v>
      </c>
      <c r="D86">
        <f t="shared" si="1"/>
        <v>45839307.841353767</v>
      </c>
    </row>
    <row r="87" spans="1:4" x14ac:dyDescent="0.25">
      <c r="A87" t="s">
        <v>324</v>
      </c>
      <c r="B87">
        <v>54.691570151855387</v>
      </c>
      <c r="C87">
        <v>29099</v>
      </c>
      <c r="D87">
        <f t="shared" si="1"/>
        <v>1591469.9998488398</v>
      </c>
    </row>
    <row r="88" spans="1:4" x14ac:dyDescent="0.25">
      <c r="A88" t="s">
        <v>326</v>
      </c>
      <c r="B88">
        <v>10.038293951332204</v>
      </c>
      <c r="C88">
        <v>47041</v>
      </c>
      <c r="D88">
        <f t="shared" si="1"/>
        <v>472211.38576461817</v>
      </c>
    </row>
    <row r="89" spans="1:4" x14ac:dyDescent="0.25">
      <c r="A89" t="s">
        <v>329</v>
      </c>
      <c r="B89">
        <v>-695.82656237275103</v>
      </c>
      <c r="C89">
        <v>33310</v>
      </c>
      <c r="D89">
        <f t="shared" si="1"/>
        <v>-23177982.792636335</v>
      </c>
    </row>
    <row r="90" spans="1:4" x14ac:dyDescent="0.25">
      <c r="A90" t="s">
        <v>331</v>
      </c>
      <c r="B90">
        <v>4.2143673608430099</v>
      </c>
      <c r="C90">
        <v>47684</v>
      </c>
      <c r="D90">
        <f t="shared" si="1"/>
        <v>200957.89323443809</v>
      </c>
    </row>
    <row r="91" spans="1:4" x14ac:dyDescent="0.25">
      <c r="A91" t="s">
        <v>334</v>
      </c>
      <c r="B91">
        <v>164.35656337074664</v>
      </c>
      <c r="C91">
        <v>43126</v>
      </c>
      <c r="D91">
        <f t="shared" si="1"/>
        <v>7088041.1519268192</v>
      </c>
    </row>
    <row r="92" spans="1:4" x14ac:dyDescent="0.25">
      <c r="A92" t="s">
        <v>336</v>
      </c>
      <c r="B92">
        <v>10.45363594076245</v>
      </c>
      <c r="C92">
        <v>45482</v>
      </c>
      <c r="D92">
        <f t="shared" si="1"/>
        <v>475452.26985775772</v>
      </c>
    </row>
    <row r="93" spans="1:4" x14ac:dyDescent="0.25">
      <c r="A93" t="s">
        <v>338</v>
      </c>
      <c r="B93">
        <v>131.78614621909412</v>
      </c>
      <c r="C93">
        <v>144720</v>
      </c>
      <c r="D93">
        <f t="shared" si="1"/>
        <v>19072091.0808273</v>
      </c>
    </row>
    <row r="94" spans="1:4" x14ac:dyDescent="0.25">
      <c r="A94" t="s">
        <v>340</v>
      </c>
      <c r="B94">
        <v>455.66513144295283</v>
      </c>
      <c r="C94">
        <v>31187</v>
      </c>
      <c r="D94">
        <f t="shared" si="1"/>
        <v>14210828.454311369</v>
      </c>
    </row>
    <row r="95" spans="1:4" x14ac:dyDescent="0.25">
      <c r="A95" t="s">
        <v>343</v>
      </c>
      <c r="B95">
        <v>53.987347058765849</v>
      </c>
      <c r="C95">
        <v>35441</v>
      </c>
      <c r="D95">
        <f t="shared" si="1"/>
        <v>1913365.5671097205</v>
      </c>
    </row>
    <row r="96" spans="1:4" x14ac:dyDescent="0.25">
      <c r="A96" t="s">
        <v>345</v>
      </c>
      <c r="B96">
        <v>1806.0343309077787</v>
      </c>
      <c r="C96">
        <v>33067</v>
      </c>
      <c r="D96">
        <f t="shared" si="1"/>
        <v>59720137.220127515</v>
      </c>
    </row>
    <row r="97" spans="1:4" x14ac:dyDescent="0.25">
      <c r="A97" t="s">
        <v>348</v>
      </c>
      <c r="B97">
        <v>913.50824227183739</v>
      </c>
      <c r="C97">
        <v>33359</v>
      </c>
      <c r="D97">
        <f t="shared" si="1"/>
        <v>30473721.453946222</v>
      </c>
    </row>
    <row r="98" spans="1:4" x14ac:dyDescent="0.25">
      <c r="A98" t="s">
        <v>350</v>
      </c>
      <c r="B98">
        <v>13.906937098423406</v>
      </c>
      <c r="C98">
        <v>33257</v>
      </c>
      <c r="D98">
        <f t="shared" si="1"/>
        <v>462503.0070822672</v>
      </c>
    </row>
    <row r="99" spans="1:4" x14ac:dyDescent="0.25">
      <c r="A99" t="s">
        <v>352</v>
      </c>
      <c r="B99">
        <v>7.1358267021124711</v>
      </c>
      <c r="C99">
        <v>34195</v>
      </c>
      <c r="D99">
        <f t="shared" si="1"/>
        <v>244009.59407873594</v>
      </c>
    </row>
    <row r="100" spans="1:4" x14ac:dyDescent="0.25">
      <c r="A100" t="s">
        <v>354</v>
      </c>
      <c r="B100">
        <v>7.75692800960333</v>
      </c>
      <c r="C100">
        <v>39750</v>
      </c>
      <c r="D100">
        <f t="shared" si="1"/>
        <v>308337.88838173234</v>
      </c>
    </row>
    <row r="101" spans="1:4" x14ac:dyDescent="0.25">
      <c r="A101" t="s">
        <v>356</v>
      </c>
      <c r="B101">
        <v>38.919240202539143</v>
      </c>
      <c r="C101">
        <v>29056</v>
      </c>
      <c r="D101">
        <f t="shared" si="1"/>
        <v>1130837.4433249773</v>
      </c>
    </row>
    <row r="102" spans="1:4" x14ac:dyDescent="0.25">
      <c r="A102" t="s">
        <v>359</v>
      </c>
      <c r="B102">
        <v>114.01710102109136</v>
      </c>
      <c r="C102">
        <v>26910</v>
      </c>
      <c r="D102">
        <f t="shared" si="1"/>
        <v>3068200.1884775688</v>
      </c>
    </row>
    <row r="103" spans="1:4" x14ac:dyDescent="0.25">
      <c r="A103" t="s">
        <v>361</v>
      </c>
      <c r="B103">
        <v>397.49027401056981</v>
      </c>
      <c r="C103">
        <v>85875</v>
      </c>
      <c r="D103">
        <f t="shared" si="1"/>
        <v>34134477.280657679</v>
      </c>
    </row>
    <row r="104" spans="1:4" x14ac:dyDescent="0.25">
      <c r="A104" t="s">
        <v>363</v>
      </c>
      <c r="B104">
        <v>1.4200565689167601</v>
      </c>
      <c r="C104">
        <v>38304</v>
      </c>
      <c r="D104">
        <f t="shared" si="1"/>
        <v>54393.846815787583</v>
      </c>
    </row>
    <row r="105" spans="1:4" x14ac:dyDescent="0.25">
      <c r="A105" t="s">
        <v>365</v>
      </c>
      <c r="B105">
        <v>406.82044992361728</v>
      </c>
      <c r="C105">
        <v>16284</v>
      </c>
      <c r="D105">
        <f t="shared" si="1"/>
        <v>6624664.2065561833</v>
      </c>
    </row>
    <row r="106" spans="1:4" x14ac:dyDescent="0.25">
      <c r="A106" t="s">
        <v>368</v>
      </c>
      <c r="B106">
        <v>141.51151091506267</v>
      </c>
      <c r="C106">
        <v>92185</v>
      </c>
      <c r="D106">
        <f t="shared" si="1"/>
        <v>13045238.633705052</v>
      </c>
    </row>
    <row r="107" spans="1:4" x14ac:dyDescent="0.25">
      <c r="A107" t="s">
        <v>371</v>
      </c>
      <c r="C107">
        <v>56537</v>
      </c>
      <c r="D107">
        <f t="shared" si="1"/>
        <v>0</v>
      </c>
    </row>
    <row r="108" spans="1:4" x14ac:dyDescent="0.25">
      <c r="A108" t="s">
        <v>373</v>
      </c>
      <c r="B108">
        <v>363.35543325486799</v>
      </c>
      <c r="C108">
        <v>12797</v>
      </c>
      <c r="D108">
        <f t="shared" si="1"/>
        <v>4649859.4793625455</v>
      </c>
    </row>
    <row r="109" spans="1:4" x14ac:dyDescent="0.25">
      <c r="A109" t="s">
        <v>376</v>
      </c>
      <c r="B109">
        <v>2045.0058494503864</v>
      </c>
      <c r="C109">
        <v>12691</v>
      </c>
      <c r="D109">
        <f t="shared" si="1"/>
        <v>25953169.235374853</v>
      </c>
    </row>
    <row r="110" spans="1:4" x14ac:dyDescent="0.25">
      <c r="A110" t="s">
        <v>379</v>
      </c>
      <c r="B110">
        <v>109.51943572942172</v>
      </c>
      <c r="C110">
        <v>24775</v>
      </c>
      <c r="D110">
        <f t="shared" si="1"/>
        <v>2713344.0201964229</v>
      </c>
    </row>
    <row r="111" spans="1:4" x14ac:dyDescent="0.25">
      <c r="A111" t="s">
        <v>382</v>
      </c>
      <c r="B111">
        <v>119.35496742330528</v>
      </c>
      <c r="C111">
        <v>24564</v>
      </c>
      <c r="D111">
        <f t="shared" si="1"/>
        <v>2931835.4197860709</v>
      </c>
    </row>
  </sheetData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copy numbers by protein type</vt:lpstr>
      <vt:lpstr>NeuronCopyNums</vt:lpstr>
      <vt:lpstr>comparison with literature</vt:lpstr>
      <vt:lpstr>calcium binding,endocytosis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Helm, Martin</dc:creator>
  <cp:lastModifiedBy>Martin Helm</cp:lastModifiedBy>
  <dcterms:created xsi:type="dcterms:W3CDTF">2019-10-22T15:25:02Z</dcterms:created>
  <dcterms:modified xsi:type="dcterms:W3CDTF">2020-04-03T08:11:02Z</dcterms:modified>
</cp:coreProperties>
</file>