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nasorn/Desktop/Northwestern University/MSiA/Classes/MSiA 400/MSiA400-team8-2023/"/>
    </mc:Choice>
  </mc:AlternateContent>
  <xr:revisionPtr revIDLastSave="0" documentId="13_ncr:1_{93BA191C-68EF-2445-9721-B191641E1A52}" xr6:coauthVersionLast="47" xr6:coauthVersionMax="47" xr10:uidLastSave="{00000000-0000-0000-0000-000000000000}"/>
  <bookViews>
    <workbookView xWindow="0" yWindow="0" windowWidth="28800" windowHeight="18000" xr2:uid="{308B7398-186E-B74D-A85F-CEDE5AA5A6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G20" i="1"/>
  <c r="C23" i="1"/>
  <c r="H10" i="1"/>
  <c r="H15" i="1" s="1"/>
  <c r="G10" i="1"/>
  <c r="G16" i="1"/>
  <c r="H11" i="1"/>
  <c r="H16" i="1" s="1"/>
  <c r="H6" i="1"/>
  <c r="H5" i="1"/>
  <c r="G6" i="1"/>
  <c r="G5" i="1"/>
  <c r="C8" i="1"/>
  <c r="C7" i="1"/>
  <c r="C6" i="1"/>
  <c r="G15" i="1" l="1"/>
  <c r="G19" i="1" s="1"/>
  <c r="G21" i="1" s="1"/>
</calcChain>
</file>

<file path=xl/sharedStrings.xml><?xml version="1.0" encoding="utf-8"?>
<sst xmlns="http://schemas.openxmlformats.org/spreadsheetml/2006/main" count="44" uniqueCount="36">
  <si>
    <t>Main information about the Data</t>
  </si>
  <si>
    <t>pct discount</t>
  </si>
  <si>
    <t>Total Transactions</t>
  </si>
  <si>
    <t>pct no discount</t>
  </si>
  <si>
    <t>Discounted Transactions</t>
  </si>
  <si>
    <t>NoDiscount Transactions</t>
  </si>
  <si>
    <t>Confusion Matrix</t>
  </si>
  <si>
    <t>Predict Pos</t>
  </si>
  <si>
    <t>Predict Neg</t>
  </si>
  <si>
    <t>Actual Pos</t>
  </si>
  <si>
    <t>Actual Neg</t>
  </si>
  <si>
    <t>Main information about the Model</t>
  </si>
  <si>
    <t>TPR</t>
  </si>
  <si>
    <t>FPR</t>
  </si>
  <si>
    <t>Business Assumption</t>
  </si>
  <si>
    <t>Increase Production Rate</t>
  </si>
  <si>
    <t>Decrease Production Rate</t>
  </si>
  <si>
    <t>Unit Cost/Gain Analysis</t>
  </si>
  <si>
    <t>Avg NoDiscount Sell</t>
  </si>
  <si>
    <t>Avg Discount Sell</t>
  </si>
  <si>
    <t>Avg Discount Sell (NoDis)</t>
  </si>
  <si>
    <t>Production cost (% to Sell)</t>
  </si>
  <si>
    <t>Absolute Cost/Gain Analysis</t>
  </si>
  <si>
    <t>Model Infrastructure Cost (annual)</t>
  </si>
  <si>
    <t>Data Support Cost (annual)</t>
  </si>
  <si>
    <t>Data Engineer Salary (annual)</t>
  </si>
  <si>
    <t>Data Scientist Salary (annual)</t>
  </si>
  <si>
    <t>Deployment Cost (annual)</t>
  </si>
  <si>
    <t>Number of Data Scientists</t>
  </si>
  <si>
    <t>Number of Data Engineers</t>
  </si>
  <si>
    <t>Year</t>
  </si>
  <si>
    <t>ROI Analysis</t>
  </si>
  <si>
    <t>Retail Gain</t>
  </si>
  <si>
    <t>Cost of Investment</t>
  </si>
  <si>
    <t>ROI</t>
  </si>
  <si>
    <t>% sell discount products 
without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</si>
</sst>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([$$-409]* #,##0.00_);_([$$-409]* \(#,##0.00\);_([$$-409]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66" fontId="0" fillId="0" borderId="0" xfId="0" applyNumberFormat="1" applyBorder="1"/>
    <xf numFmtId="166" fontId="0" fillId="0" borderId="5" xfId="0" applyNumberFormat="1" applyBorder="1"/>
    <xf numFmtId="166" fontId="0" fillId="0" borderId="7" xfId="0" applyNumberFormat="1" applyBorder="1"/>
    <xf numFmtId="166" fontId="0" fillId="0" borderId="8" xfId="0" applyNumberFormat="1" applyBorder="1"/>
    <xf numFmtId="9" fontId="0" fillId="0" borderId="8" xfId="1" applyFont="1" applyBorder="1"/>
    <xf numFmtId="10" fontId="0" fillId="0" borderId="5" xfId="0" applyNumberFormat="1" applyBorder="1"/>
    <xf numFmtId="0" fontId="0" fillId="0" borderId="8" xfId="0" applyNumberFormat="1" applyBorder="1"/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4" xfId="0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9169-8D9F-984B-AB5B-9FFA973796AB}">
  <dimension ref="B3:H29"/>
  <sheetViews>
    <sheetView tabSelected="1" topLeftCell="B5" zoomScale="166" workbookViewId="0">
      <selection activeCell="F21" sqref="F21"/>
    </sheetView>
  </sheetViews>
  <sheetFormatPr baseColWidth="10" defaultRowHeight="16" x14ac:dyDescent="0.2"/>
  <cols>
    <col min="2" max="2" width="31.1640625" customWidth="1"/>
    <col min="3" max="3" width="13.5" bestFit="1" customWidth="1"/>
    <col min="6" max="6" width="18" customWidth="1"/>
    <col min="7" max="7" width="15.6640625" bestFit="1" customWidth="1"/>
    <col min="8" max="8" width="17.33203125" customWidth="1"/>
  </cols>
  <sheetData>
    <row r="3" spans="2:8" x14ac:dyDescent="0.2">
      <c r="B3" s="20" t="s">
        <v>0</v>
      </c>
      <c r="C3" s="21"/>
      <c r="F3" s="10" t="s">
        <v>6</v>
      </c>
      <c r="G3" s="11"/>
      <c r="H3" s="12"/>
    </row>
    <row r="4" spans="2:8" x14ac:dyDescent="0.2">
      <c r="B4" s="4" t="s">
        <v>2</v>
      </c>
      <c r="C4" s="6">
        <v>120000000</v>
      </c>
      <c r="F4" s="1"/>
      <c r="G4" s="2" t="s">
        <v>9</v>
      </c>
      <c r="H4" s="3" t="s">
        <v>10</v>
      </c>
    </row>
    <row r="5" spans="2:8" x14ac:dyDescent="0.2">
      <c r="B5" s="4" t="s">
        <v>1</v>
      </c>
      <c r="C5" s="18">
        <v>0.52600000000000002</v>
      </c>
      <c r="F5" s="4" t="s">
        <v>7</v>
      </c>
      <c r="G5" s="5">
        <f>C15*C7</f>
        <v>48602400</v>
      </c>
      <c r="H5" s="6">
        <f>C16*C8</f>
        <v>11376000</v>
      </c>
    </row>
    <row r="6" spans="2:8" x14ac:dyDescent="0.2">
      <c r="B6" s="4" t="s">
        <v>3</v>
      </c>
      <c r="C6" s="18">
        <f>1-C5</f>
        <v>0.47399999999999998</v>
      </c>
      <c r="F6" s="7" t="s">
        <v>8</v>
      </c>
      <c r="G6" s="8">
        <f>(1-C15)*C7</f>
        <v>14517599.999999998</v>
      </c>
      <c r="H6" s="9">
        <f>(1-C16)*C8</f>
        <v>45504000</v>
      </c>
    </row>
    <row r="7" spans="2:8" x14ac:dyDescent="0.2">
      <c r="B7" s="4" t="s">
        <v>4</v>
      </c>
      <c r="C7" s="6">
        <f>C5*C4</f>
        <v>63120000</v>
      </c>
    </row>
    <row r="8" spans="2:8" x14ac:dyDescent="0.2">
      <c r="B8" s="4" t="s">
        <v>5</v>
      </c>
      <c r="C8" s="6">
        <f>C6*C4</f>
        <v>56880000</v>
      </c>
      <c r="F8" s="10" t="s">
        <v>17</v>
      </c>
      <c r="G8" s="11"/>
      <c r="H8" s="12"/>
    </row>
    <row r="9" spans="2:8" x14ac:dyDescent="0.2">
      <c r="B9" s="4" t="s">
        <v>18</v>
      </c>
      <c r="C9" s="14">
        <v>31</v>
      </c>
      <c r="F9" s="1"/>
      <c r="G9" s="2" t="s">
        <v>9</v>
      </c>
      <c r="H9" s="3" t="s">
        <v>10</v>
      </c>
    </row>
    <row r="10" spans="2:8" x14ac:dyDescent="0.2">
      <c r="B10" s="4" t="s">
        <v>19</v>
      </c>
      <c r="C10" s="14">
        <v>19</v>
      </c>
      <c r="F10" s="4" t="s">
        <v>7</v>
      </c>
      <c r="G10" s="13">
        <f>-C20*(C10-C11*C21)</f>
        <v>-9.6000000000000002E-2</v>
      </c>
      <c r="H10" s="14">
        <f>-C20*(C9-C9*C21)</f>
        <v>-0.32550000000000001</v>
      </c>
    </row>
    <row r="11" spans="2:8" x14ac:dyDescent="0.2">
      <c r="B11" s="4" t="s">
        <v>20</v>
      </c>
      <c r="C11" s="14">
        <v>42</v>
      </c>
      <c r="F11" s="7" t="s">
        <v>8</v>
      </c>
      <c r="G11" s="15">
        <f>C19*(C22*C11-C11*C21)</f>
        <v>-0.1575</v>
      </c>
      <c r="H11" s="16">
        <f>C19*(C9-C9*C21)</f>
        <v>0.32550000000000001</v>
      </c>
    </row>
    <row r="12" spans="2:8" x14ac:dyDescent="0.2">
      <c r="B12" s="7" t="s">
        <v>30</v>
      </c>
      <c r="C12" s="19">
        <v>2</v>
      </c>
    </row>
    <row r="13" spans="2:8" x14ac:dyDescent="0.2">
      <c r="F13" s="10" t="s">
        <v>22</v>
      </c>
      <c r="G13" s="11"/>
      <c r="H13" s="12"/>
    </row>
    <row r="14" spans="2:8" x14ac:dyDescent="0.2">
      <c r="B14" s="20" t="s">
        <v>11</v>
      </c>
      <c r="C14" s="21"/>
      <c r="F14" s="4"/>
      <c r="G14" s="5" t="s">
        <v>9</v>
      </c>
      <c r="H14" s="6" t="s">
        <v>10</v>
      </c>
    </row>
    <row r="15" spans="2:8" x14ac:dyDescent="0.2">
      <c r="B15" s="4" t="s">
        <v>12</v>
      </c>
      <c r="C15" s="6">
        <v>0.77</v>
      </c>
      <c r="F15" s="4" t="s">
        <v>7</v>
      </c>
      <c r="G15" s="13">
        <f>G10*G5</f>
        <v>-4665830.4000000004</v>
      </c>
      <c r="H15" s="14">
        <f>H10*H5</f>
        <v>-3702888</v>
      </c>
    </row>
    <row r="16" spans="2:8" x14ac:dyDescent="0.2">
      <c r="B16" s="7" t="s">
        <v>13</v>
      </c>
      <c r="C16" s="9">
        <v>0.2</v>
      </c>
      <c r="F16" s="7" t="s">
        <v>8</v>
      </c>
      <c r="G16" s="15">
        <f>G11*G6</f>
        <v>-2286521.9999999995</v>
      </c>
      <c r="H16" s="16">
        <f>H11*H6</f>
        <v>14811552</v>
      </c>
    </row>
    <row r="18" spans="2:7" x14ac:dyDescent="0.2">
      <c r="B18" s="20" t="s">
        <v>14</v>
      </c>
      <c r="C18" s="21"/>
      <c r="F18" s="10" t="s">
        <v>31</v>
      </c>
      <c r="G18" s="12"/>
    </row>
    <row r="19" spans="2:7" x14ac:dyDescent="0.2">
      <c r="B19" s="4" t="s">
        <v>15</v>
      </c>
      <c r="C19" s="6">
        <v>1.4999999999999999E-2</v>
      </c>
      <c r="F19" s="4" t="s">
        <v>32</v>
      </c>
      <c r="G19" s="14">
        <f>SUM(G15:H16)</f>
        <v>4156311.5999999996</v>
      </c>
    </row>
    <row r="20" spans="2:7" x14ac:dyDescent="0.2">
      <c r="B20" s="4" t="s">
        <v>16</v>
      </c>
      <c r="C20" s="6">
        <v>1.4999999999999999E-2</v>
      </c>
      <c r="F20" s="4" t="s">
        <v>33</v>
      </c>
      <c r="G20" s="14">
        <f>2*(C23+C24+C25*C29+C26*C28+C27)</f>
        <v>3006580</v>
      </c>
    </row>
    <row r="21" spans="2:7" x14ac:dyDescent="0.2">
      <c r="B21" s="4" t="s">
        <v>21</v>
      </c>
      <c r="C21" s="6">
        <v>0.3</v>
      </c>
      <c r="F21" s="7" t="s">
        <v>34</v>
      </c>
      <c r="G21" s="17">
        <f>(G19-G20)/G20</f>
        <v>0.38240512475969363</v>
      </c>
    </row>
    <row r="22" spans="2:7" ht="30" customHeight="1" x14ac:dyDescent="0.2">
      <c r="B22" s="22" t="s">
        <v>35</v>
      </c>
      <c r="C22" s="6">
        <v>0.05</v>
      </c>
    </row>
    <row r="23" spans="2:7" x14ac:dyDescent="0.2">
      <c r="B23" s="4" t="s">
        <v>23</v>
      </c>
      <c r="C23" s="14">
        <f>8000</f>
        <v>8000</v>
      </c>
    </row>
    <row r="24" spans="2:7" x14ac:dyDescent="0.2">
      <c r="B24" s="4" t="s">
        <v>24</v>
      </c>
      <c r="C24" s="14">
        <v>3200</v>
      </c>
    </row>
    <row r="25" spans="2:7" x14ac:dyDescent="0.2">
      <c r="B25" s="4" t="s">
        <v>25</v>
      </c>
      <c r="C25" s="14">
        <v>111705</v>
      </c>
    </row>
    <row r="26" spans="2:7" x14ac:dyDescent="0.2">
      <c r="B26" s="4" t="s">
        <v>26</v>
      </c>
      <c r="C26" s="14">
        <v>124680</v>
      </c>
    </row>
    <row r="27" spans="2:7" x14ac:dyDescent="0.2">
      <c r="B27" s="4" t="s">
        <v>27</v>
      </c>
      <c r="C27" s="14">
        <v>1000</v>
      </c>
    </row>
    <row r="28" spans="2:7" x14ac:dyDescent="0.2">
      <c r="B28" s="4" t="s">
        <v>28</v>
      </c>
      <c r="C28" s="6">
        <v>3</v>
      </c>
    </row>
    <row r="29" spans="2:7" x14ac:dyDescent="0.2">
      <c r="B29" s="7" t="s">
        <v>29</v>
      </c>
      <c r="C29" s="9">
        <v>10</v>
      </c>
    </row>
  </sheetData>
  <mergeCells count="7">
    <mergeCell ref="F13:H13"/>
    <mergeCell ref="F8:H8"/>
    <mergeCell ref="F3:H3"/>
    <mergeCell ref="F18:G18"/>
    <mergeCell ref="B3:C3"/>
    <mergeCell ref="B14:C14"/>
    <mergeCell ref="B18:C18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 Pas</dc:creator>
  <cp:lastModifiedBy>Boss Pas</cp:lastModifiedBy>
  <dcterms:created xsi:type="dcterms:W3CDTF">2022-12-03T23:20:48Z</dcterms:created>
  <dcterms:modified xsi:type="dcterms:W3CDTF">2022-12-08T22:14:04Z</dcterms:modified>
</cp:coreProperties>
</file>