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ityfiles\DEVServices\WallyG\projects\UFDA\data\"/>
    </mc:Choice>
  </mc:AlternateContent>
  <bookViews>
    <workbookView xWindow="135" yWindow="45" windowWidth="22410" windowHeight="98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O66" i="1" l="1"/>
  <c r="D74" i="1"/>
  <c r="D72" i="1"/>
  <c r="O4" i="1" l="1"/>
  <c r="O5" i="1"/>
  <c r="O7" i="1"/>
  <c r="O8" i="1"/>
  <c r="O9" i="1"/>
  <c r="O11" i="1"/>
  <c r="O12" i="1"/>
  <c r="O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4" i="1"/>
  <c r="O3" i="1"/>
  <c r="L67" i="1" l="1"/>
  <c r="H67" i="1"/>
  <c r="D67" i="1"/>
  <c r="L66" i="1"/>
  <c r="L68" i="1" s="1"/>
  <c r="H66" i="1"/>
  <c r="H68" i="1" s="1"/>
  <c r="D66" i="1"/>
  <c r="D68" i="1" s="1"/>
  <c r="G71" i="1" s="1"/>
  <c r="L56" i="1"/>
  <c r="L37" i="1"/>
  <c r="L34" i="1"/>
  <c r="L32" i="1"/>
  <c r="L29" i="1"/>
  <c r="L27" i="1"/>
  <c r="L26" i="1"/>
  <c r="L25" i="1"/>
  <c r="L22" i="1"/>
  <c r="L20" i="1"/>
  <c r="L19" i="1"/>
  <c r="L18" i="1"/>
  <c r="L17" i="1"/>
  <c r="L15" i="1"/>
  <c r="L14" i="1"/>
  <c r="L13" i="1"/>
  <c r="L11" i="1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<sst xmlns="http://schemas.openxmlformats.org/spreadsheetml/2006/main" count="336" uniqueCount="248">
  <si>
    <t>44 Ranch</t>
  </si>
  <si>
    <t>Subdivision Name</t>
  </si>
  <si>
    <t>Approval Date</t>
  </si>
  <si>
    <t>Land Area</t>
  </si>
  <si>
    <t># of lots</t>
  </si>
  <si>
    <t># of Phases</t>
  </si>
  <si>
    <t>Phases Filed/Dates</t>
  </si>
  <si>
    <t xml:space="preserve"># of Lots Platted </t>
  </si>
  <si>
    <t>Final Phase Deadline</t>
  </si>
  <si>
    <t>Phasing Years</t>
  </si>
  <si>
    <t>132.08 acres</t>
  </si>
  <si>
    <t>Clark Fork Terrace #1</t>
  </si>
  <si>
    <t>Clark Fork Terrace #2</t>
  </si>
  <si>
    <t>Chickasaw Place</t>
  </si>
  <si>
    <t>46.6 acres</t>
  </si>
  <si>
    <t>9.35 acres</t>
  </si>
  <si>
    <t>47.51 acres</t>
  </si>
  <si>
    <t>Expired May 9, 2011</t>
  </si>
  <si>
    <t>Dec. 31, 2019</t>
  </si>
  <si>
    <t>Dec. 31, 2018</t>
  </si>
  <si>
    <t>None. Ph. 1 due 12-31-2016</t>
  </si>
  <si>
    <t>Conall Grove</t>
  </si>
  <si>
    <t>None. Ph. 1 due 12-31-2018</t>
  </si>
  <si>
    <t>1.99 acres</t>
  </si>
  <si>
    <t>None. Combined Phasing Plan with CFT#1</t>
  </si>
  <si>
    <t>Crosspoint Crest</t>
  </si>
  <si>
    <t>Flynn Ranch</t>
  </si>
  <si>
    <t>(The) Haven</t>
  </si>
  <si>
    <t>Grand Vista Lot 20A</t>
  </si>
  <si>
    <t>Garden District Homes</t>
  </si>
  <si>
    <t>Linda Vista Estates</t>
  </si>
  <si>
    <t>Lower Estates</t>
  </si>
  <si>
    <t>Mill Site</t>
  </si>
  <si>
    <t>Missoula Hilton</t>
  </si>
  <si>
    <t>Miner's Addition</t>
  </si>
  <si>
    <t>Pleasant View Homes No. 5</t>
  </si>
  <si>
    <t>Rattlesnake Hills Estates</t>
  </si>
  <si>
    <t>Running W</t>
  </si>
  <si>
    <t>Southern Hills</t>
  </si>
  <si>
    <t>Stonybrook</t>
  </si>
  <si>
    <t>Teton at Maloney Ranch</t>
  </si>
  <si>
    <t>Mansion Heights</t>
  </si>
  <si>
    <t>(The) Orchard</t>
  </si>
  <si>
    <t>Water's Edge</t>
  </si>
  <si>
    <t>Wratislaw Addition</t>
  </si>
  <si>
    <t>River Road Lots</t>
  </si>
  <si>
    <t>Rattlesnake 1A</t>
  </si>
  <si>
    <t>Summit Hotel Addition</t>
  </si>
  <si>
    <t>D &amp; R Addition</t>
  </si>
  <si>
    <t>Bellevue Addition No. 5, Lot 1</t>
  </si>
  <si>
    <t>Phasing Plan Amend/Ext Approval Date</t>
  </si>
  <si>
    <t>Notes</t>
  </si>
  <si>
    <t>(9) Res lots, (1) 4.19 acre Church lot</t>
  </si>
  <si>
    <t>5.10 acres</t>
  </si>
  <si>
    <t>11.09 acres</t>
  </si>
  <si>
    <t>Expired Dec. 11, 2009</t>
  </si>
  <si>
    <t>Dec. 30, 2013</t>
  </si>
  <si>
    <t>19.94 acres</t>
  </si>
  <si>
    <t>Phase 1 - Oct. 19, 2010 Phase 2 - April 9, 2013</t>
  </si>
  <si>
    <t>Lot 1 is multi-dwelling lot</t>
  </si>
  <si>
    <t>Oct. 20, 2014</t>
  </si>
  <si>
    <t>12.04 acres</t>
  </si>
  <si>
    <t>12.05 acres</t>
  </si>
  <si>
    <t>1 acre</t>
  </si>
  <si>
    <t>Sept. 30, 2010</t>
  </si>
  <si>
    <t>Dec. 5, 2014</t>
  </si>
  <si>
    <t>Hauser Addition</t>
  </si>
  <si>
    <t>0.86 acre</t>
  </si>
  <si>
    <t>Oct. 31, 2020</t>
  </si>
  <si>
    <t>0.275 acre</t>
  </si>
  <si>
    <t>(30) Res  lots plus (1) Ag lot</t>
  </si>
  <si>
    <t>1.05 acre</t>
  </si>
  <si>
    <t>Howard Raser Business Park</t>
  </si>
  <si>
    <t>7.50 acres</t>
  </si>
  <si>
    <t>(6) Commercial / Industrial Lots</t>
  </si>
  <si>
    <t>(208) Res lots, (1) MD lot for 132 units.</t>
  </si>
  <si>
    <t>95.52 acres</t>
  </si>
  <si>
    <t>0.99 acre</t>
  </si>
  <si>
    <t>46.59 acres</t>
  </si>
  <si>
    <t>Dec. 31, 2025</t>
  </si>
  <si>
    <t>Phase I - VIII, March 17, 2008</t>
  </si>
  <si>
    <t>153.97 acres</t>
  </si>
  <si>
    <t>Dec. 31, 2012</t>
  </si>
  <si>
    <t>Dec. 17, 2001</t>
  </si>
  <si>
    <t>7.72 acres</t>
  </si>
  <si>
    <t>3.34 acre</t>
  </si>
  <si>
    <t>7.54 acres</t>
  </si>
  <si>
    <t>Nov. 24, 2014</t>
  </si>
  <si>
    <t>35.02 acres</t>
  </si>
  <si>
    <t>(82) SD lots and (19) MD Lots</t>
  </si>
  <si>
    <t>Aug. 27, 2017</t>
  </si>
  <si>
    <t>2.94 acres</t>
  </si>
  <si>
    <t>None</t>
  </si>
  <si>
    <t>Phase 1 - 4, May 16, 2002</t>
  </si>
  <si>
    <t>(40) Lots, (161) units</t>
  </si>
  <si>
    <t>Dec. 19, 2024</t>
  </si>
  <si>
    <t>162 acres</t>
  </si>
  <si>
    <t>0.88 acre</t>
  </si>
  <si>
    <t>Expired May 18, 2011</t>
  </si>
  <si>
    <t>None. Phase 1 due April 12, 2022</t>
  </si>
  <si>
    <t>Phase 2 - 6 due April 12, 2029</t>
  </si>
  <si>
    <t>19.4 acre</t>
  </si>
  <si>
    <t>184.07 acres</t>
  </si>
  <si>
    <t>(308) SD Res lots, (4) MD lots - 126 units, (38) Comm.  lots</t>
  </si>
  <si>
    <t>25.6 acre</t>
  </si>
  <si>
    <t>Dec. 22, 2018</t>
  </si>
  <si>
    <t>17.6 acre</t>
  </si>
  <si>
    <t>4.7 acres</t>
  </si>
  <si>
    <t>Minor Adj. to remove one lot -  now 19 lots total</t>
  </si>
  <si>
    <t>Applegrove</t>
  </si>
  <si>
    <t>Gallatin Estates</t>
  </si>
  <si>
    <t>Mahlum Meadows</t>
  </si>
  <si>
    <t>Miller Creek View Addition</t>
  </si>
  <si>
    <t>Remaining units</t>
  </si>
  <si>
    <t>Invermere</t>
  </si>
  <si>
    <t>O'Keefe Ranch Estates</t>
  </si>
  <si>
    <t>Stillwater Clark Fork #3</t>
  </si>
  <si>
    <t>East Missoula Addition Block 44</t>
  </si>
  <si>
    <t xml:space="preserve">Country Crest </t>
  </si>
  <si>
    <t>Grape Arbor Subdivision</t>
  </si>
  <si>
    <t>Stream Side Addition</t>
  </si>
  <si>
    <t>Canyon River</t>
  </si>
  <si>
    <t>Canyon East</t>
  </si>
  <si>
    <t>Windsor Park</t>
  </si>
  <si>
    <t>Cheyenne Lane</t>
  </si>
  <si>
    <t>Mace Addition</t>
  </si>
  <si>
    <t>East Missoula Addition No. 2</t>
  </si>
  <si>
    <t>Canyon Creek Village</t>
  </si>
  <si>
    <t>River Place</t>
  </si>
  <si>
    <t>Jurisdiction</t>
  </si>
  <si>
    <t>City</t>
  </si>
  <si>
    <t>County Annexed</t>
  </si>
  <si>
    <t>County</t>
  </si>
  <si>
    <t>314.6 acres</t>
  </si>
  <si>
    <t>616 lots: 492 SD Res., 6 MD Res., 116 TH Res., &amp; 2 Comm.</t>
  </si>
  <si>
    <t>(43) lots and (44) units; Loss of 11 lots with 2014 BLR to remove Regan 5 acres - now 32 lots &amp; 33 units</t>
  </si>
  <si>
    <t>4.53 acres</t>
  </si>
  <si>
    <t>21.9 acres</t>
  </si>
  <si>
    <t>Terraces on 3rd Street (formerly Magenta Meadows)</t>
  </si>
  <si>
    <t>Maple Brooks Estates (formerly Emery Acres)</t>
  </si>
  <si>
    <t>9.34 acres</t>
  </si>
  <si>
    <t>Hellgate Meadows</t>
  </si>
  <si>
    <t>Justus Lane</t>
  </si>
  <si>
    <t>40.83 acres</t>
  </si>
  <si>
    <t>Phase 1 &amp; 2, July 17, 2002, Phase 3 May 3, 2004</t>
  </si>
  <si>
    <t>1.13 acres</t>
  </si>
  <si>
    <t>6.56 acres</t>
  </si>
  <si>
    <t>(The) Valley</t>
  </si>
  <si>
    <t>8.04 acres</t>
  </si>
  <si>
    <t>35 SD Res. &amp; 1 Utility lot</t>
  </si>
  <si>
    <t>Windsor 7</t>
  </si>
  <si>
    <t>3.71 acres</t>
  </si>
  <si>
    <t>Phase 1 April 30, 2007, Phase 2 Oct 9, 2013</t>
  </si>
  <si>
    <t>Riverwalk Estates</t>
  </si>
  <si>
    <t>45.4 acres</t>
  </si>
  <si>
    <t>34 SD Res Lots, and one 6.4 acre Recreational Lot</t>
  </si>
  <si>
    <t>4.51 acres</t>
  </si>
  <si>
    <t>Phase 1 &amp; 2 March 3, 2010</t>
  </si>
  <si>
    <t>34.77 acres</t>
  </si>
  <si>
    <t>213 SD Res. Lots, 16 Live-work Lots</t>
  </si>
  <si>
    <t>15.08 acres</t>
  </si>
  <si>
    <t>138 SD Res. Lots and 3 Live-work Lots</t>
  </si>
  <si>
    <t>Nov, 14 2011</t>
  </si>
  <si>
    <t>392 acres</t>
  </si>
  <si>
    <t>2.87 acres</t>
  </si>
  <si>
    <t>0.749 acres</t>
  </si>
  <si>
    <t>County - Delayed Annexation</t>
  </si>
  <si>
    <t>1.71 acres</t>
  </si>
  <si>
    <t>4.89 acres</t>
  </si>
  <si>
    <t>156 acres</t>
  </si>
  <si>
    <t>7.73 acres</t>
  </si>
  <si>
    <t>15.10 acres</t>
  </si>
  <si>
    <t>336 acres</t>
  </si>
  <si>
    <t>80 acre</t>
  </si>
  <si>
    <t>Dec. 31, 2022</t>
  </si>
  <si>
    <t>None. Ph. 1 due Nov. 19, 2017</t>
  </si>
  <si>
    <t>Nov. 19, 2021</t>
  </si>
  <si>
    <t>Dec. 11, 2017</t>
  </si>
  <si>
    <t>Feb. 14, 2008</t>
  </si>
  <si>
    <t>Feb. 25, 2009</t>
  </si>
  <si>
    <t>Phase 1 - 10, July 1, 2004</t>
  </si>
  <si>
    <t>Nov. 9, 2010</t>
  </si>
  <si>
    <t>Oct. 19, 2031</t>
  </si>
  <si>
    <t>(The) Ranch Club (Phantom Hills Estates)</t>
  </si>
  <si>
    <t>343 acres</t>
  </si>
  <si>
    <t>62.18 acres</t>
  </si>
  <si>
    <t>(32) TH lots, (4) Cottage Lots &amp; (35) SD Lots</t>
  </si>
  <si>
    <t>8.09 acres</t>
  </si>
  <si>
    <t>Feb. 28, 2018</t>
  </si>
  <si>
    <t>Jan. 14, 2013</t>
  </si>
  <si>
    <t>Sept. 14, 2009</t>
  </si>
  <si>
    <t>72.95 acres</t>
  </si>
  <si>
    <t>Phase 1, May 5, 2008, Phase 2 due Feb. 28, 2017</t>
  </si>
  <si>
    <t>Phase 1 - 6, July 16, 2009</t>
  </si>
  <si>
    <t>Dec. 17, 2009</t>
  </si>
  <si>
    <t>41.60 acres</t>
  </si>
  <si>
    <t>Phase 1, Sept. 19, 2008; Phase 2, June 3, 2015</t>
  </si>
  <si>
    <t>Phase 1 - 7 Aug. 5, 2015, Phase 8 due July 2, 2020</t>
  </si>
  <si>
    <t>33.78 acres</t>
  </si>
  <si>
    <t>70 Res. Lots</t>
  </si>
  <si>
    <t>Phase 1 &amp; 1A July 23, 2001, Phase 2A due Aug. 4, 2020</t>
  </si>
  <si>
    <t>Aug. 4, 2022</t>
  </si>
  <si>
    <t>213 SD Res. Lots, 7 MD Lots and 3 Comm Lots</t>
  </si>
  <si>
    <t>West Pointe</t>
  </si>
  <si>
    <t>None. Phase 1 due Oct. 19, 2020</t>
  </si>
  <si>
    <t>Phase 1 - 6, July 10, 2008, Phase 7 is due Dec. 31, 2019</t>
  </si>
  <si>
    <t>270 SD Res. Lots and 3 Golf Course Lots</t>
  </si>
  <si>
    <t>None. Phase 1 due June 30, 2017</t>
  </si>
  <si>
    <t>Phase I &amp; II, Oct. 6, 2008; Phase III due May 31, 2018</t>
  </si>
  <si>
    <t>Phase XI due May 31, 2024</t>
  </si>
  <si>
    <t>Feb. 3, 2014</t>
  </si>
  <si>
    <t>None. Phase 1 due Dec. 15, 2019</t>
  </si>
  <si>
    <t>Dec. 15, 2029</t>
  </si>
  <si>
    <t>Stillwater Clark Fork #2</t>
  </si>
  <si>
    <t>46.90 acres</t>
  </si>
  <si>
    <t>Nov. 12, 2013</t>
  </si>
  <si>
    <t>Phase 1 May 30, 2006. Phase 2 due Dec. 15, 2017</t>
  </si>
  <si>
    <t>Phase 4 due Dec. 15, 2019</t>
  </si>
  <si>
    <t>Missed Phase 2 Deadline and no extension was requested or approved.</t>
  </si>
  <si>
    <t>Phase 1, March 3, 2004, Phase 2 due May 23, 2014. Expired May 23, 2014 - Phase 2 never filed.</t>
  </si>
  <si>
    <t>CC April 30, 1992, CC #2 May 20, 1992, CC #3 Nov. 12, 1992, CC #3A June 17, 1993, CC #3B Mar. 24, 1995</t>
  </si>
  <si>
    <t>70 lots/resubdivide to 146 lots</t>
  </si>
  <si>
    <t>1992 - 1995</t>
  </si>
  <si>
    <t>116.27 acres</t>
  </si>
  <si>
    <t>Dec. 31, 2031</t>
  </si>
  <si>
    <t>Expired. Easement was not filed by June 1, 2015</t>
  </si>
  <si>
    <t xml:space="preserve"> 2008 Plat adjustment reduced to 5 lots</t>
  </si>
  <si>
    <t>None. Phase 1 due Dec. 22, 2016</t>
  </si>
  <si>
    <t>Phase 1 - June 15, 2015, Phase 2 due July 1, 2019</t>
  </si>
  <si>
    <t>ABSOLUTE TOTALS</t>
  </si>
  <si>
    <r>
      <t xml:space="preserve">City Subdivision Activity </t>
    </r>
    <r>
      <rPr>
        <b/>
        <i/>
        <sz val="10"/>
        <color theme="1"/>
        <rFont val="Arial"/>
        <family val="2"/>
      </rPr>
      <t>data through May 1, 2016</t>
    </r>
  </si>
  <si>
    <t>Phase 1 - 7B                     Sept. 17, 2015; Phase 7C due Dec 31, 2017</t>
  </si>
  <si>
    <t>(The) Gables now Water Wheel Trails Subdivision</t>
  </si>
  <si>
    <t>Phase 1 - Nov. 18, 2015,   Ph. 2 due May 23, 2020</t>
  </si>
  <si>
    <t>Phase 1 - May 27, 2015; All Phase 2 and Phase 3 sub-phases due by Dec. 31, 2025</t>
  </si>
  <si>
    <t>Phase 1, Sept. 25, 2008 Phase 2, June 17, 2010, Phase 3 due Aug. 27, 2017</t>
  </si>
  <si>
    <t>None. Phase 1 due May 5, 2019</t>
  </si>
  <si>
    <t>Phase 1, May 27, 2014. Phase 2 due Nov. 10, 2020</t>
  </si>
  <si>
    <t>Phase 1, May 21, 2014; Phase 2, January 14, 2015; Phase 3, June 3, 2015, Phase 4, February 4, 2016</t>
  </si>
  <si>
    <t>None. Phase East Skalkaho  due Dec. 31, 2018 and Phase West - Miller due Dec. 31, 2020</t>
  </si>
  <si>
    <t>None. Phase 1 due April 23, 2018</t>
  </si>
  <si>
    <t>Phase 1 - 5 March 4, 2015, Phase 6 due Dec. 31, 2021</t>
  </si>
  <si>
    <t>Phase 1 - 6 March 31, 2015 Phase 7 (LV 15th) due June 3, 2016</t>
  </si>
  <si>
    <t>(285) lots: (37) SD Res, (304) MD Res, (106) TH Res., (73) Condo Res., (30) office, (14) Comm.564 units 233 lots</t>
  </si>
  <si>
    <t>Built</t>
  </si>
  <si>
    <t>Yellow</t>
  </si>
  <si>
    <t>White</t>
  </si>
  <si>
    <t>EXPIRED (red)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</si>
</sst>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15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1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5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1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15" fontId="2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15" fontId="2" fillId="3" borderId="3" xfId="0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15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topLeftCell="A55" workbookViewId="0">
      <selection activeCell="O7" sqref="O7"/>
    </sheetView>
  </sheetViews>
  <sheetFormatPr defaultRowHeight="15" x14ac:dyDescent="0.25"/>
  <cols>
    <col min="1" max="1" width="29.85546875" customWidth="1"/>
    <col min="2" max="2" width="11" customWidth="1"/>
    <col min="3" max="3" width="14.85546875" customWidth="1"/>
    <col min="4" max="4" width="7.28515625" customWidth="1"/>
    <col min="5" max="5" width="8.42578125" customWidth="1"/>
    <col min="6" max="6" width="17.140625" customWidth="1"/>
    <col min="7" max="7" width="27.7109375" customWidth="1"/>
    <col min="8" max="8" width="9.28515625" customWidth="1"/>
    <col min="9" max="9" width="14.42578125" customWidth="1"/>
    <col min="10" max="10" width="9.140625" bestFit="1" customWidth="1"/>
    <col min="11" max="11" width="18" customWidth="1"/>
    <col min="12" max="12" width="12.140625" style="5" customWidth="1"/>
    <col min="13" max="13" width="16.28515625" style="5" bestFit="1" customWidth="1"/>
  </cols>
  <sheetData>
    <row r="1" spans="1:15" s="52" customFormat="1" ht="18" x14ac:dyDescent="0.25">
      <c r="A1" s="68" t="s">
        <v>230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5" s="52" customFormat="1" ht="45" x14ac:dyDescent="0.25">
      <c r="A2" s="67" t="s">
        <v>1</v>
      </c>
      <c r="B2" s="6" t="s">
        <v>2</v>
      </c>
      <c r="C2" s="67" t="s">
        <v>3</v>
      </c>
      <c r="D2" s="6" t="s">
        <v>4</v>
      </c>
      <c r="E2" s="6" t="s">
        <v>5</v>
      </c>
      <c r="F2" s="6" t="s">
        <v>50</v>
      </c>
      <c r="G2" s="67" t="s">
        <v>6</v>
      </c>
      <c r="H2" s="6" t="s">
        <v>7</v>
      </c>
      <c r="I2" s="6" t="s">
        <v>8</v>
      </c>
      <c r="J2" s="6" t="s">
        <v>9</v>
      </c>
      <c r="K2" s="67" t="s">
        <v>51</v>
      </c>
      <c r="L2" s="6" t="s">
        <v>113</v>
      </c>
      <c r="M2" s="6" t="s">
        <v>129</v>
      </c>
    </row>
    <row r="3" spans="1:15" ht="42.75" x14ac:dyDescent="0.25">
      <c r="A3" s="7" t="s">
        <v>0</v>
      </c>
      <c r="B3" s="8">
        <v>2005</v>
      </c>
      <c r="C3" s="8" t="s">
        <v>10</v>
      </c>
      <c r="D3" s="8">
        <v>545</v>
      </c>
      <c r="E3" s="8">
        <v>21</v>
      </c>
      <c r="F3" s="13">
        <v>42443</v>
      </c>
      <c r="G3" s="9" t="s">
        <v>231</v>
      </c>
      <c r="H3" s="8">
        <v>180</v>
      </c>
      <c r="I3" s="8" t="s">
        <v>79</v>
      </c>
      <c r="J3" s="8">
        <v>20</v>
      </c>
      <c r="K3" s="10"/>
      <c r="L3" s="8">
        <v>365</v>
      </c>
      <c r="M3" s="8" t="s">
        <v>130</v>
      </c>
      <c r="O3">
        <f>D3-H3</f>
        <v>365</v>
      </c>
    </row>
    <row r="4" spans="1:15" x14ac:dyDescent="0.25">
      <c r="A4" s="33" t="s">
        <v>109</v>
      </c>
      <c r="B4" s="23">
        <v>2004</v>
      </c>
      <c r="C4" s="23" t="s">
        <v>137</v>
      </c>
      <c r="D4" s="23">
        <v>47</v>
      </c>
      <c r="E4" s="23">
        <v>1</v>
      </c>
      <c r="F4" s="23" t="s">
        <v>92</v>
      </c>
      <c r="G4" s="24">
        <v>38366</v>
      </c>
      <c r="H4" s="23">
        <v>47</v>
      </c>
      <c r="I4" s="23"/>
      <c r="J4" s="23"/>
      <c r="K4" s="30"/>
      <c r="L4" s="23">
        <v>0</v>
      </c>
      <c r="M4" s="23" t="s">
        <v>130</v>
      </c>
      <c r="O4">
        <f t="shared" ref="O4:O64" si="0">D4-H4</f>
        <v>0</v>
      </c>
    </row>
    <row r="5" spans="1:15" x14ac:dyDescent="0.25">
      <c r="A5" s="22" t="s">
        <v>49</v>
      </c>
      <c r="B5" s="23">
        <v>2013</v>
      </c>
      <c r="C5" s="23" t="s">
        <v>69</v>
      </c>
      <c r="D5" s="23">
        <v>1</v>
      </c>
      <c r="E5" s="23">
        <v>1</v>
      </c>
      <c r="F5" s="23" t="s">
        <v>92</v>
      </c>
      <c r="G5" s="24">
        <v>41375</v>
      </c>
      <c r="H5" s="23">
        <v>1</v>
      </c>
      <c r="I5" s="25"/>
      <c r="J5" s="25"/>
      <c r="K5" s="26"/>
      <c r="L5" s="23">
        <f t="shared" ref="L5:L56" si="1">D5-H5</f>
        <v>0</v>
      </c>
      <c r="M5" s="23" t="s">
        <v>130</v>
      </c>
      <c r="O5">
        <f t="shared" si="0"/>
        <v>0</v>
      </c>
    </row>
    <row r="6" spans="1:15" ht="28.5" x14ac:dyDescent="0.25">
      <c r="A6" s="16" t="s">
        <v>13</v>
      </c>
      <c r="B6" s="17">
        <v>2009</v>
      </c>
      <c r="C6" s="17" t="s">
        <v>15</v>
      </c>
      <c r="D6" s="17">
        <v>30</v>
      </c>
      <c r="E6" s="17"/>
      <c r="F6" s="17"/>
      <c r="G6" s="18" t="s">
        <v>17</v>
      </c>
      <c r="H6" s="17">
        <v>0</v>
      </c>
      <c r="I6" s="17"/>
      <c r="J6" s="17"/>
      <c r="K6" s="18" t="s">
        <v>70</v>
      </c>
      <c r="L6" s="17">
        <f t="shared" si="1"/>
        <v>30</v>
      </c>
      <c r="M6" s="17" t="s">
        <v>130</v>
      </c>
      <c r="O6">
        <v>0</v>
      </c>
    </row>
    <row r="7" spans="1:15" x14ac:dyDescent="0.25">
      <c r="A7" s="11" t="s">
        <v>11</v>
      </c>
      <c r="B7" s="8">
        <v>2009</v>
      </c>
      <c r="C7" s="8" t="s">
        <v>14</v>
      </c>
      <c r="D7" s="8">
        <v>38</v>
      </c>
      <c r="E7" s="8">
        <v>3</v>
      </c>
      <c r="F7" s="8"/>
      <c r="G7" s="8" t="s">
        <v>20</v>
      </c>
      <c r="H7" s="8">
        <v>0</v>
      </c>
      <c r="I7" s="13" t="s">
        <v>19</v>
      </c>
      <c r="J7" s="8">
        <v>9</v>
      </c>
      <c r="K7" s="10"/>
      <c r="L7" s="8">
        <f t="shared" si="1"/>
        <v>38</v>
      </c>
      <c r="M7" s="13" t="s">
        <v>130</v>
      </c>
      <c r="O7">
        <f t="shared" si="0"/>
        <v>38</v>
      </c>
    </row>
    <row r="8" spans="1:15" ht="28.5" x14ac:dyDescent="0.25">
      <c r="A8" s="11" t="s">
        <v>12</v>
      </c>
      <c r="B8" s="8">
        <v>2007</v>
      </c>
      <c r="C8" s="8" t="s">
        <v>16</v>
      </c>
      <c r="D8" s="8">
        <v>33</v>
      </c>
      <c r="E8" s="8">
        <v>1</v>
      </c>
      <c r="F8" s="8"/>
      <c r="G8" s="9" t="s">
        <v>24</v>
      </c>
      <c r="H8" s="8">
        <v>0</v>
      </c>
      <c r="I8" s="8" t="s">
        <v>18</v>
      </c>
      <c r="J8" s="8">
        <v>12</v>
      </c>
      <c r="K8" s="10"/>
      <c r="L8" s="8">
        <f t="shared" si="1"/>
        <v>33</v>
      </c>
      <c r="M8" s="8" t="s">
        <v>130</v>
      </c>
      <c r="O8">
        <f t="shared" si="0"/>
        <v>33</v>
      </c>
    </row>
    <row r="9" spans="1:15" x14ac:dyDescent="0.25">
      <c r="A9" s="11" t="s">
        <v>21</v>
      </c>
      <c r="B9" s="8">
        <v>2008</v>
      </c>
      <c r="C9" s="8" t="s">
        <v>23</v>
      </c>
      <c r="D9" s="8">
        <v>7</v>
      </c>
      <c r="E9" s="8">
        <v>2</v>
      </c>
      <c r="F9" s="8"/>
      <c r="G9" s="8" t="s">
        <v>22</v>
      </c>
      <c r="H9" s="8">
        <v>0</v>
      </c>
      <c r="I9" s="8" t="s">
        <v>174</v>
      </c>
      <c r="J9" s="8">
        <v>14</v>
      </c>
      <c r="K9" s="10"/>
      <c r="L9" s="8">
        <f t="shared" si="1"/>
        <v>7</v>
      </c>
      <c r="M9" s="8" t="s">
        <v>130</v>
      </c>
      <c r="O9">
        <f t="shared" si="0"/>
        <v>7</v>
      </c>
    </row>
    <row r="10" spans="1:15" ht="43.5" x14ac:dyDescent="0.25">
      <c r="A10" s="19" t="s">
        <v>25</v>
      </c>
      <c r="B10" s="17">
        <v>2006</v>
      </c>
      <c r="C10" s="17" t="s">
        <v>54</v>
      </c>
      <c r="D10" s="17">
        <v>10</v>
      </c>
      <c r="E10" s="17">
        <v>1</v>
      </c>
      <c r="F10" s="20">
        <v>39825</v>
      </c>
      <c r="G10" s="18" t="s">
        <v>55</v>
      </c>
      <c r="H10" s="17">
        <v>0</v>
      </c>
      <c r="I10" s="17"/>
      <c r="J10" s="17">
        <v>3</v>
      </c>
      <c r="K10" s="21" t="s">
        <v>52</v>
      </c>
      <c r="L10" s="17">
        <f t="shared" si="1"/>
        <v>10</v>
      </c>
      <c r="M10" s="17" t="s">
        <v>130</v>
      </c>
      <c r="O10">
        <v>0</v>
      </c>
    </row>
    <row r="11" spans="1:15" x14ac:dyDescent="0.25">
      <c r="A11" s="55" t="s">
        <v>48</v>
      </c>
      <c r="B11" s="23">
        <v>2013</v>
      </c>
      <c r="C11" s="23" t="s">
        <v>53</v>
      </c>
      <c r="D11" s="23">
        <v>3</v>
      </c>
      <c r="E11" s="23">
        <v>1</v>
      </c>
      <c r="F11" s="23" t="s">
        <v>92</v>
      </c>
      <c r="G11" s="23" t="s">
        <v>56</v>
      </c>
      <c r="H11" s="23">
        <v>3</v>
      </c>
      <c r="I11" s="56"/>
      <c r="J11" s="56"/>
      <c r="K11" s="26"/>
      <c r="L11" s="31">
        <f t="shared" si="1"/>
        <v>0</v>
      </c>
      <c r="M11" s="31" t="s">
        <v>130</v>
      </c>
      <c r="O11">
        <f t="shared" si="0"/>
        <v>0</v>
      </c>
    </row>
    <row r="12" spans="1:15" ht="28.5" x14ac:dyDescent="0.25">
      <c r="A12" s="11" t="s">
        <v>26</v>
      </c>
      <c r="B12" s="8">
        <v>2008</v>
      </c>
      <c r="C12" s="8" t="s">
        <v>57</v>
      </c>
      <c r="D12" s="8">
        <v>52</v>
      </c>
      <c r="E12" s="8">
        <v>3</v>
      </c>
      <c r="F12" s="8" t="s">
        <v>60</v>
      </c>
      <c r="G12" s="9" t="s">
        <v>58</v>
      </c>
      <c r="H12" s="8">
        <v>37</v>
      </c>
      <c r="I12" s="13">
        <v>45808</v>
      </c>
      <c r="J12" s="8">
        <v>17</v>
      </c>
      <c r="K12" s="9" t="s">
        <v>59</v>
      </c>
      <c r="L12" s="8">
        <v>57</v>
      </c>
      <c r="M12" s="13" t="s">
        <v>130</v>
      </c>
      <c r="O12">
        <f t="shared" si="0"/>
        <v>15</v>
      </c>
    </row>
    <row r="13" spans="1:15" ht="30" x14ac:dyDescent="0.25">
      <c r="A13" s="35" t="s">
        <v>232</v>
      </c>
      <c r="B13" s="8">
        <v>2006</v>
      </c>
      <c r="C13" s="8" t="s">
        <v>61</v>
      </c>
      <c r="D13" s="8">
        <v>42</v>
      </c>
      <c r="E13" s="8">
        <v>3</v>
      </c>
      <c r="F13" s="13">
        <v>42065</v>
      </c>
      <c r="G13" s="9" t="s">
        <v>233</v>
      </c>
      <c r="H13" s="8">
        <v>26</v>
      </c>
      <c r="I13" s="13">
        <v>44707</v>
      </c>
      <c r="J13" s="8">
        <v>16</v>
      </c>
      <c r="K13" s="10"/>
      <c r="L13" s="8">
        <f>D13-H13</f>
        <v>16</v>
      </c>
      <c r="M13" s="13" t="s">
        <v>130</v>
      </c>
      <c r="O13">
        <f t="shared" si="0"/>
        <v>16</v>
      </c>
    </row>
    <row r="14" spans="1:15" x14ac:dyDescent="0.25">
      <c r="A14" s="22" t="s">
        <v>29</v>
      </c>
      <c r="B14" s="23">
        <v>2008</v>
      </c>
      <c r="C14" s="23" t="s">
        <v>62</v>
      </c>
      <c r="D14" s="23">
        <v>5</v>
      </c>
      <c r="E14" s="23">
        <v>1</v>
      </c>
      <c r="F14" s="23" t="s">
        <v>92</v>
      </c>
      <c r="G14" s="27">
        <v>39849</v>
      </c>
      <c r="H14" s="23">
        <v>5</v>
      </c>
      <c r="I14" s="28"/>
      <c r="J14" s="29"/>
      <c r="K14" s="30"/>
      <c r="L14" s="31">
        <f t="shared" si="1"/>
        <v>0</v>
      </c>
      <c r="M14" s="23" t="s">
        <v>130</v>
      </c>
      <c r="O14">
        <f t="shared" si="0"/>
        <v>0</v>
      </c>
    </row>
    <row r="15" spans="1:15" x14ac:dyDescent="0.25">
      <c r="A15" s="22" t="s">
        <v>28</v>
      </c>
      <c r="B15" s="23">
        <v>2010</v>
      </c>
      <c r="C15" s="23" t="s">
        <v>63</v>
      </c>
      <c r="D15" s="23">
        <v>5</v>
      </c>
      <c r="E15" s="23">
        <v>1</v>
      </c>
      <c r="F15" s="31" t="s">
        <v>92</v>
      </c>
      <c r="G15" s="23" t="s">
        <v>64</v>
      </c>
      <c r="H15" s="23">
        <v>5</v>
      </c>
      <c r="I15" s="29"/>
      <c r="J15" s="29"/>
      <c r="K15" s="30"/>
      <c r="L15" s="31">
        <f t="shared" si="1"/>
        <v>0</v>
      </c>
      <c r="M15" s="31" t="s">
        <v>130</v>
      </c>
      <c r="O15">
        <f t="shared" si="0"/>
        <v>0</v>
      </c>
    </row>
    <row r="16" spans="1:15" ht="42.75" x14ac:dyDescent="0.25">
      <c r="A16" s="19" t="s">
        <v>66</v>
      </c>
      <c r="B16" s="17">
        <v>2006</v>
      </c>
      <c r="C16" s="17" t="s">
        <v>67</v>
      </c>
      <c r="D16" s="17">
        <v>6</v>
      </c>
      <c r="E16" s="17">
        <v>2</v>
      </c>
      <c r="F16" s="17" t="s">
        <v>65</v>
      </c>
      <c r="G16" s="18" t="s">
        <v>225</v>
      </c>
      <c r="H16" s="17">
        <v>0</v>
      </c>
      <c r="I16" s="64" t="s">
        <v>68</v>
      </c>
      <c r="J16" s="17">
        <v>14</v>
      </c>
      <c r="K16" s="18" t="s">
        <v>226</v>
      </c>
      <c r="L16" s="17">
        <v>5</v>
      </c>
      <c r="M16" s="17" t="s">
        <v>130</v>
      </c>
      <c r="O16">
        <v>0</v>
      </c>
    </row>
    <row r="17" spans="1:15" x14ac:dyDescent="0.25">
      <c r="A17" s="22" t="s">
        <v>27</v>
      </c>
      <c r="B17" s="23">
        <v>2011</v>
      </c>
      <c r="C17" s="23" t="s">
        <v>71</v>
      </c>
      <c r="D17" s="23">
        <v>6</v>
      </c>
      <c r="E17" s="23">
        <v>1</v>
      </c>
      <c r="F17" s="23" t="s">
        <v>92</v>
      </c>
      <c r="G17" s="27"/>
      <c r="H17" s="23">
        <v>6</v>
      </c>
      <c r="I17" s="29"/>
      <c r="J17" s="29"/>
      <c r="K17" s="30"/>
      <c r="L17" s="31">
        <f t="shared" si="1"/>
        <v>0</v>
      </c>
      <c r="M17" s="31" t="s">
        <v>130</v>
      </c>
      <c r="O17">
        <f t="shared" si="0"/>
        <v>0</v>
      </c>
    </row>
    <row r="18" spans="1:15" ht="28.5" x14ac:dyDescent="0.25">
      <c r="A18" s="22" t="s">
        <v>141</v>
      </c>
      <c r="B18" s="23">
        <v>2002</v>
      </c>
      <c r="C18" s="23" t="s">
        <v>143</v>
      </c>
      <c r="D18" s="23">
        <v>146</v>
      </c>
      <c r="E18" s="23">
        <v>3</v>
      </c>
      <c r="F18" s="23" t="s">
        <v>92</v>
      </c>
      <c r="G18" s="24" t="s">
        <v>144</v>
      </c>
      <c r="H18" s="23">
        <v>146</v>
      </c>
      <c r="I18" s="29"/>
      <c r="J18" s="29"/>
      <c r="K18" s="30"/>
      <c r="L18" s="31">
        <f t="shared" si="1"/>
        <v>0</v>
      </c>
      <c r="M18" s="23" t="s">
        <v>130</v>
      </c>
      <c r="O18">
        <f t="shared" si="0"/>
        <v>0</v>
      </c>
    </row>
    <row r="19" spans="1:15" ht="28.5" x14ac:dyDescent="0.25">
      <c r="A19" s="11" t="s">
        <v>72</v>
      </c>
      <c r="B19" s="8">
        <v>2007</v>
      </c>
      <c r="C19" s="8" t="s">
        <v>73</v>
      </c>
      <c r="D19" s="8">
        <v>6</v>
      </c>
      <c r="E19" s="8">
        <v>3</v>
      </c>
      <c r="F19" s="13">
        <v>42121</v>
      </c>
      <c r="G19" s="9" t="s">
        <v>175</v>
      </c>
      <c r="H19" s="8">
        <v>0</v>
      </c>
      <c r="I19" s="8" t="s">
        <v>176</v>
      </c>
      <c r="J19" s="8">
        <v>14</v>
      </c>
      <c r="K19" s="9" t="s">
        <v>74</v>
      </c>
      <c r="L19" s="8">
        <f t="shared" si="1"/>
        <v>6</v>
      </c>
      <c r="M19" s="8" t="s">
        <v>130</v>
      </c>
      <c r="O19">
        <f t="shared" si="0"/>
        <v>6</v>
      </c>
    </row>
    <row r="20" spans="1:15" x14ac:dyDescent="0.25">
      <c r="A20" s="22" t="s">
        <v>142</v>
      </c>
      <c r="B20" s="23">
        <v>2002</v>
      </c>
      <c r="C20" s="23" t="s">
        <v>145</v>
      </c>
      <c r="D20" s="23">
        <v>8</v>
      </c>
      <c r="E20" s="23">
        <v>1</v>
      </c>
      <c r="F20" s="23" t="s">
        <v>92</v>
      </c>
      <c r="G20" s="24">
        <v>38034</v>
      </c>
      <c r="H20" s="23">
        <v>8</v>
      </c>
      <c r="I20" s="23"/>
      <c r="J20" s="23"/>
      <c r="K20" s="32"/>
      <c r="L20" s="23">
        <f t="shared" si="1"/>
        <v>0</v>
      </c>
      <c r="M20" s="23" t="s">
        <v>130</v>
      </c>
      <c r="O20">
        <f t="shared" si="0"/>
        <v>0</v>
      </c>
    </row>
    <row r="21" spans="1:15" ht="42.75" x14ac:dyDescent="0.25">
      <c r="A21" s="11" t="s">
        <v>30</v>
      </c>
      <c r="B21" s="8">
        <v>2009</v>
      </c>
      <c r="C21" s="8" t="s">
        <v>76</v>
      </c>
      <c r="D21" s="8">
        <v>209</v>
      </c>
      <c r="E21" s="8">
        <v>5</v>
      </c>
      <c r="F21" s="13">
        <v>42065</v>
      </c>
      <c r="G21" s="9" t="s">
        <v>228</v>
      </c>
      <c r="H21" s="8">
        <v>5</v>
      </c>
      <c r="I21" s="13">
        <v>44743</v>
      </c>
      <c r="J21" s="8">
        <v>13</v>
      </c>
      <c r="K21" s="9" t="s">
        <v>75</v>
      </c>
      <c r="L21" s="8">
        <v>336</v>
      </c>
      <c r="M21" s="13" t="s">
        <v>130</v>
      </c>
      <c r="O21">
        <f t="shared" si="0"/>
        <v>204</v>
      </c>
    </row>
    <row r="22" spans="1:15" x14ac:dyDescent="0.25">
      <c r="A22" s="22" t="s">
        <v>31</v>
      </c>
      <c r="B22" s="23">
        <v>2008</v>
      </c>
      <c r="C22" s="23" t="s">
        <v>77</v>
      </c>
      <c r="D22" s="23">
        <v>2</v>
      </c>
      <c r="E22" s="23">
        <v>1</v>
      </c>
      <c r="F22" s="23" t="s">
        <v>92</v>
      </c>
      <c r="G22" s="27">
        <v>39755</v>
      </c>
      <c r="H22" s="23">
        <v>2</v>
      </c>
      <c r="I22" s="29"/>
      <c r="J22" s="29"/>
      <c r="K22" s="30"/>
      <c r="L22" s="31">
        <f t="shared" si="1"/>
        <v>0</v>
      </c>
      <c r="M22" s="31" t="s">
        <v>130</v>
      </c>
      <c r="O22">
        <f t="shared" si="0"/>
        <v>0</v>
      </c>
    </row>
    <row r="23" spans="1:15" ht="30" x14ac:dyDescent="0.25">
      <c r="A23" s="36" t="s">
        <v>139</v>
      </c>
      <c r="B23" s="23">
        <v>2006</v>
      </c>
      <c r="C23" s="23" t="s">
        <v>140</v>
      </c>
      <c r="D23" s="23">
        <v>30</v>
      </c>
      <c r="E23" s="23">
        <v>1</v>
      </c>
      <c r="F23" s="23" t="s">
        <v>92</v>
      </c>
      <c r="G23" s="27">
        <v>39308</v>
      </c>
      <c r="H23" s="23">
        <v>30</v>
      </c>
      <c r="I23" s="29"/>
      <c r="J23" s="29"/>
      <c r="K23" s="30"/>
      <c r="L23" s="23">
        <v>0</v>
      </c>
      <c r="M23" s="23" t="s">
        <v>130</v>
      </c>
      <c r="O23">
        <f t="shared" si="0"/>
        <v>0</v>
      </c>
    </row>
    <row r="24" spans="1:15" ht="112.5" customHeight="1" x14ac:dyDescent="0.25">
      <c r="A24" s="7" t="s">
        <v>32</v>
      </c>
      <c r="B24" s="8">
        <v>2007</v>
      </c>
      <c r="C24" s="8" t="s">
        <v>78</v>
      </c>
      <c r="D24" s="9">
        <v>285</v>
      </c>
      <c r="E24" s="8">
        <v>11</v>
      </c>
      <c r="F24" s="12">
        <v>41946</v>
      </c>
      <c r="G24" s="9" t="s">
        <v>234</v>
      </c>
      <c r="H24" s="8">
        <v>45</v>
      </c>
      <c r="I24" s="9" t="s">
        <v>79</v>
      </c>
      <c r="J24" s="8">
        <v>18</v>
      </c>
      <c r="K24" s="9" t="s">
        <v>243</v>
      </c>
      <c r="L24" s="9">
        <v>797</v>
      </c>
      <c r="M24" s="9" t="s">
        <v>130</v>
      </c>
      <c r="O24">
        <f t="shared" si="0"/>
        <v>240</v>
      </c>
    </row>
    <row r="25" spans="1:15" ht="28.5" x14ac:dyDescent="0.25">
      <c r="A25" s="22" t="s">
        <v>41</v>
      </c>
      <c r="B25" s="23">
        <v>1997</v>
      </c>
      <c r="C25" s="23" t="s">
        <v>81</v>
      </c>
      <c r="D25" s="23">
        <v>158</v>
      </c>
      <c r="E25" s="23">
        <v>8</v>
      </c>
      <c r="F25" s="32" t="s">
        <v>83</v>
      </c>
      <c r="G25" s="32" t="s">
        <v>80</v>
      </c>
      <c r="H25" s="23">
        <v>158</v>
      </c>
      <c r="I25" s="32" t="s">
        <v>82</v>
      </c>
      <c r="J25" s="23">
        <v>15</v>
      </c>
      <c r="K25" s="30"/>
      <c r="L25" s="23">
        <f>D25-H25</f>
        <v>0</v>
      </c>
      <c r="M25" s="32" t="s">
        <v>130</v>
      </c>
      <c r="O25">
        <f t="shared" si="0"/>
        <v>0</v>
      </c>
    </row>
    <row r="26" spans="1:15" x14ac:dyDescent="0.25">
      <c r="A26" s="33" t="s">
        <v>33</v>
      </c>
      <c r="B26" s="23">
        <v>2008</v>
      </c>
      <c r="C26" s="23" t="s">
        <v>84</v>
      </c>
      <c r="D26" s="23">
        <v>2</v>
      </c>
      <c r="E26" s="29"/>
      <c r="F26" s="23" t="s">
        <v>92</v>
      </c>
      <c r="G26" s="34">
        <v>40010</v>
      </c>
      <c r="H26" s="23">
        <v>2</v>
      </c>
      <c r="I26" s="29"/>
      <c r="J26" s="29"/>
      <c r="K26" s="30"/>
      <c r="L26" s="31">
        <f t="shared" si="1"/>
        <v>0</v>
      </c>
      <c r="M26" s="31" t="s">
        <v>130</v>
      </c>
      <c r="O26">
        <f t="shared" si="0"/>
        <v>0</v>
      </c>
    </row>
    <row r="27" spans="1:15" ht="29.25" x14ac:dyDescent="0.25">
      <c r="A27" s="22" t="s">
        <v>42</v>
      </c>
      <c r="B27" s="23">
        <v>2006</v>
      </c>
      <c r="C27" s="31" t="s">
        <v>86</v>
      </c>
      <c r="D27" s="23">
        <v>30</v>
      </c>
      <c r="E27" s="23">
        <v>2</v>
      </c>
      <c r="F27" s="23" t="s">
        <v>87</v>
      </c>
      <c r="G27" s="61" t="s">
        <v>196</v>
      </c>
      <c r="H27" s="23">
        <v>30</v>
      </c>
      <c r="I27" s="23" t="s">
        <v>177</v>
      </c>
      <c r="J27" s="23">
        <v>11</v>
      </c>
      <c r="K27" s="26"/>
      <c r="L27" s="23">
        <f t="shared" si="1"/>
        <v>0</v>
      </c>
      <c r="M27" s="23" t="s">
        <v>130</v>
      </c>
      <c r="O27">
        <f t="shared" si="0"/>
        <v>0</v>
      </c>
    </row>
    <row r="28" spans="1:15" ht="42.75" x14ac:dyDescent="0.25">
      <c r="A28" s="11" t="s">
        <v>35</v>
      </c>
      <c r="B28" s="8">
        <v>2007</v>
      </c>
      <c r="C28" s="8" t="s">
        <v>88</v>
      </c>
      <c r="D28" s="8">
        <v>101</v>
      </c>
      <c r="E28" s="8">
        <v>3</v>
      </c>
      <c r="F28" s="13">
        <v>39573</v>
      </c>
      <c r="G28" s="14" t="s">
        <v>235</v>
      </c>
      <c r="H28" s="8">
        <v>82</v>
      </c>
      <c r="I28" s="8" t="s">
        <v>90</v>
      </c>
      <c r="J28" s="8">
        <v>10</v>
      </c>
      <c r="K28" s="15" t="s">
        <v>89</v>
      </c>
      <c r="L28" s="8">
        <v>130</v>
      </c>
      <c r="M28" s="8" t="s">
        <v>130</v>
      </c>
      <c r="O28">
        <f t="shared" si="0"/>
        <v>19</v>
      </c>
    </row>
    <row r="29" spans="1:15" ht="28.5" x14ac:dyDescent="0.25">
      <c r="A29" s="11" t="s">
        <v>46</v>
      </c>
      <c r="B29" s="8">
        <v>2008</v>
      </c>
      <c r="C29" s="8" t="s">
        <v>91</v>
      </c>
      <c r="D29" s="8">
        <v>3</v>
      </c>
      <c r="E29" s="8">
        <v>2</v>
      </c>
      <c r="F29" s="13">
        <v>41365</v>
      </c>
      <c r="G29" s="9" t="s">
        <v>236</v>
      </c>
      <c r="H29" s="8">
        <v>0</v>
      </c>
      <c r="I29" s="13">
        <v>44321</v>
      </c>
      <c r="J29" s="8">
        <v>13</v>
      </c>
      <c r="K29" s="10"/>
      <c r="L29" s="8">
        <f t="shared" si="1"/>
        <v>3</v>
      </c>
      <c r="M29" s="13" t="s">
        <v>130</v>
      </c>
      <c r="O29">
        <f t="shared" si="0"/>
        <v>3</v>
      </c>
    </row>
    <row r="30" spans="1:15" ht="28.5" x14ac:dyDescent="0.25">
      <c r="A30" s="35" t="s">
        <v>36</v>
      </c>
      <c r="B30" s="9">
        <v>1994</v>
      </c>
      <c r="C30" s="9" t="s">
        <v>96</v>
      </c>
      <c r="D30" s="9">
        <v>40</v>
      </c>
      <c r="E30" s="9">
        <v>7</v>
      </c>
      <c r="F30" s="12">
        <v>41435</v>
      </c>
      <c r="G30" s="9" t="s">
        <v>93</v>
      </c>
      <c r="H30" s="9">
        <v>31</v>
      </c>
      <c r="I30" s="9" t="s">
        <v>95</v>
      </c>
      <c r="J30" s="9">
        <v>30</v>
      </c>
      <c r="K30" s="9" t="s">
        <v>94</v>
      </c>
      <c r="L30" s="9">
        <v>161</v>
      </c>
      <c r="M30" s="9" t="s">
        <v>130</v>
      </c>
      <c r="O30">
        <f t="shared" si="0"/>
        <v>9</v>
      </c>
    </row>
    <row r="31" spans="1:15" x14ac:dyDescent="0.25">
      <c r="A31" s="48" t="s">
        <v>128</v>
      </c>
      <c r="B31" s="23">
        <v>2008</v>
      </c>
      <c r="C31" s="23" t="s">
        <v>156</v>
      </c>
      <c r="D31" s="23">
        <v>16</v>
      </c>
      <c r="E31" s="23">
        <v>2</v>
      </c>
      <c r="F31" s="23" t="s">
        <v>92</v>
      </c>
      <c r="G31" s="29" t="s">
        <v>157</v>
      </c>
      <c r="H31" s="23">
        <v>16</v>
      </c>
      <c r="I31" s="29"/>
      <c r="J31" s="29"/>
      <c r="K31" s="29"/>
      <c r="L31" s="31">
        <v>0</v>
      </c>
      <c r="M31" s="23" t="s">
        <v>130</v>
      </c>
      <c r="O31">
        <f t="shared" si="0"/>
        <v>0</v>
      </c>
    </row>
    <row r="32" spans="1:15" x14ac:dyDescent="0.25">
      <c r="A32" s="40" t="s">
        <v>45</v>
      </c>
      <c r="B32" s="18">
        <v>2009</v>
      </c>
      <c r="C32" s="18" t="s">
        <v>97</v>
      </c>
      <c r="D32" s="18">
        <v>3</v>
      </c>
      <c r="E32" s="18">
        <v>1</v>
      </c>
      <c r="F32" s="18" t="s">
        <v>92</v>
      </c>
      <c r="G32" s="18" t="s">
        <v>98</v>
      </c>
      <c r="H32" s="18">
        <v>0</v>
      </c>
      <c r="I32" s="18"/>
      <c r="J32" s="18"/>
      <c r="K32" s="38"/>
      <c r="L32" s="18">
        <f t="shared" si="1"/>
        <v>3</v>
      </c>
      <c r="M32" s="18" t="s">
        <v>130</v>
      </c>
      <c r="O32">
        <v>0</v>
      </c>
    </row>
    <row r="33" spans="1:15" ht="42.75" x14ac:dyDescent="0.25">
      <c r="A33" s="36" t="s">
        <v>153</v>
      </c>
      <c r="B33" s="32">
        <v>2005</v>
      </c>
      <c r="C33" s="32" t="s">
        <v>154</v>
      </c>
      <c r="D33" s="32">
        <v>35</v>
      </c>
      <c r="E33" s="32">
        <v>1</v>
      </c>
      <c r="F33" s="32" t="s">
        <v>92</v>
      </c>
      <c r="G33" s="24">
        <v>39324</v>
      </c>
      <c r="H33" s="32">
        <v>35</v>
      </c>
      <c r="I33" s="32"/>
      <c r="J33" s="32"/>
      <c r="K33" s="32" t="s">
        <v>155</v>
      </c>
      <c r="L33" s="32">
        <v>0</v>
      </c>
      <c r="M33" s="32" t="s">
        <v>130</v>
      </c>
      <c r="O33">
        <f t="shared" si="0"/>
        <v>0</v>
      </c>
    </row>
    <row r="34" spans="1:15" ht="28.5" x14ac:dyDescent="0.25">
      <c r="A34" s="35" t="s">
        <v>38</v>
      </c>
      <c r="B34" s="9">
        <v>2006</v>
      </c>
      <c r="C34" s="9" t="s">
        <v>104</v>
      </c>
      <c r="D34" s="9">
        <v>47</v>
      </c>
      <c r="E34" s="9">
        <v>2</v>
      </c>
      <c r="F34" s="9" t="s">
        <v>87</v>
      </c>
      <c r="G34" s="9" t="s">
        <v>227</v>
      </c>
      <c r="H34" s="9">
        <v>0</v>
      </c>
      <c r="I34" s="9" t="s">
        <v>105</v>
      </c>
      <c r="J34" s="9">
        <v>12</v>
      </c>
      <c r="K34" s="39"/>
      <c r="L34" s="9">
        <f t="shared" si="1"/>
        <v>47</v>
      </c>
      <c r="M34" s="9" t="s">
        <v>130</v>
      </c>
      <c r="O34">
        <f t="shared" si="0"/>
        <v>47</v>
      </c>
    </row>
    <row r="35" spans="1:15" ht="99.75" x14ac:dyDescent="0.25">
      <c r="A35" s="41" t="s">
        <v>39</v>
      </c>
      <c r="B35" s="42">
        <v>2008</v>
      </c>
      <c r="C35" s="42" t="s">
        <v>106</v>
      </c>
      <c r="D35" s="42">
        <v>43</v>
      </c>
      <c r="E35" s="42">
        <v>4</v>
      </c>
      <c r="F35" s="43">
        <v>41582</v>
      </c>
      <c r="G35" s="42" t="s">
        <v>237</v>
      </c>
      <c r="H35" s="42">
        <v>21</v>
      </c>
      <c r="I35" s="43">
        <v>45606</v>
      </c>
      <c r="J35" s="42">
        <v>16</v>
      </c>
      <c r="K35" s="42" t="s">
        <v>135</v>
      </c>
      <c r="L35" s="42">
        <v>17</v>
      </c>
      <c r="M35" s="43" t="s">
        <v>130</v>
      </c>
      <c r="O35">
        <f t="shared" si="0"/>
        <v>22</v>
      </c>
    </row>
    <row r="36" spans="1:15" x14ac:dyDescent="0.25">
      <c r="A36" s="36" t="s">
        <v>120</v>
      </c>
      <c r="B36" s="32">
        <v>2004</v>
      </c>
      <c r="C36" s="32" t="s">
        <v>146</v>
      </c>
      <c r="D36" s="32">
        <v>24</v>
      </c>
      <c r="E36" s="32">
        <v>1</v>
      </c>
      <c r="F36" s="32" t="s">
        <v>92</v>
      </c>
      <c r="G36" s="24">
        <v>38399</v>
      </c>
      <c r="H36" s="32">
        <v>24</v>
      </c>
      <c r="I36" s="32"/>
      <c r="J36" s="32"/>
      <c r="K36" s="32"/>
      <c r="L36" s="32">
        <v>0</v>
      </c>
      <c r="M36" s="32" t="s">
        <v>130</v>
      </c>
      <c r="O36">
        <f t="shared" si="0"/>
        <v>0</v>
      </c>
    </row>
    <row r="37" spans="1:15" x14ac:dyDescent="0.25">
      <c r="A37" s="44" t="s">
        <v>47</v>
      </c>
      <c r="B37" s="45">
        <v>2012</v>
      </c>
      <c r="C37" s="45" t="s">
        <v>85</v>
      </c>
      <c r="D37" s="45">
        <v>2</v>
      </c>
      <c r="E37" s="45">
        <v>1</v>
      </c>
      <c r="F37" s="45" t="s">
        <v>92</v>
      </c>
      <c r="G37" s="46">
        <v>41135</v>
      </c>
      <c r="H37" s="45">
        <v>2</v>
      </c>
      <c r="I37" s="45"/>
      <c r="J37" s="45"/>
      <c r="K37" s="47"/>
      <c r="L37" s="45">
        <f t="shared" si="1"/>
        <v>0</v>
      </c>
      <c r="M37" s="45" t="s">
        <v>130</v>
      </c>
      <c r="O37">
        <f t="shared" si="0"/>
        <v>0</v>
      </c>
    </row>
    <row r="38" spans="1:15" ht="57" x14ac:dyDescent="0.25">
      <c r="A38" s="36" t="s">
        <v>138</v>
      </c>
      <c r="B38" s="32">
        <v>2006</v>
      </c>
      <c r="C38" s="32" t="s">
        <v>107</v>
      </c>
      <c r="D38" s="32">
        <v>20</v>
      </c>
      <c r="E38" s="32">
        <v>4</v>
      </c>
      <c r="F38" s="24">
        <v>41918</v>
      </c>
      <c r="G38" s="32" t="s">
        <v>238</v>
      </c>
      <c r="H38" s="32">
        <v>19</v>
      </c>
      <c r="I38" s="24">
        <v>46799</v>
      </c>
      <c r="J38" s="32">
        <v>22</v>
      </c>
      <c r="K38" s="32" t="s">
        <v>108</v>
      </c>
      <c r="L38" s="32">
        <v>0</v>
      </c>
      <c r="M38" s="24" t="s">
        <v>130</v>
      </c>
      <c r="O38">
        <f t="shared" si="0"/>
        <v>1</v>
      </c>
    </row>
    <row r="39" spans="1:15" ht="57" x14ac:dyDescent="0.25">
      <c r="A39" s="35" t="s">
        <v>40</v>
      </c>
      <c r="B39" s="9">
        <v>2007</v>
      </c>
      <c r="C39" s="9" t="s">
        <v>133</v>
      </c>
      <c r="D39" s="9">
        <v>616</v>
      </c>
      <c r="E39" s="9">
        <v>16</v>
      </c>
      <c r="F39" s="12">
        <v>42380</v>
      </c>
      <c r="G39" s="9" t="s">
        <v>239</v>
      </c>
      <c r="H39" s="9">
        <v>0</v>
      </c>
      <c r="I39" s="12">
        <v>46387</v>
      </c>
      <c r="J39" s="9">
        <v>19</v>
      </c>
      <c r="K39" s="9" t="s">
        <v>134</v>
      </c>
      <c r="L39" s="9">
        <v>813</v>
      </c>
      <c r="M39" s="9" t="s">
        <v>130</v>
      </c>
      <c r="O39">
        <f t="shared" si="0"/>
        <v>616</v>
      </c>
    </row>
    <row r="40" spans="1:15" ht="28.5" x14ac:dyDescent="0.25">
      <c r="A40" s="36" t="s">
        <v>147</v>
      </c>
      <c r="B40" s="32">
        <v>2006</v>
      </c>
      <c r="C40" s="32" t="s">
        <v>148</v>
      </c>
      <c r="D40" s="32">
        <v>36</v>
      </c>
      <c r="E40" s="32">
        <v>1</v>
      </c>
      <c r="F40" s="24" t="s">
        <v>92</v>
      </c>
      <c r="G40" s="24">
        <v>39185</v>
      </c>
      <c r="H40" s="32">
        <v>36</v>
      </c>
      <c r="I40" s="24"/>
      <c r="J40" s="32"/>
      <c r="K40" s="32" t="s">
        <v>149</v>
      </c>
      <c r="L40" s="32">
        <v>0</v>
      </c>
      <c r="M40" s="32" t="s">
        <v>130</v>
      </c>
      <c r="O40">
        <f t="shared" si="0"/>
        <v>0</v>
      </c>
    </row>
    <row r="41" spans="1:15" ht="28.5" x14ac:dyDescent="0.25">
      <c r="A41" s="36" t="s">
        <v>150</v>
      </c>
      <c r="B41" s="32">
        <v>2005</v>
      </c>
      <c r="C41" s="32" t="s">
        <v>151</v>
      </c>
      <c r="D41" s="32">
        <v>15</v>
      </c>
      <c r="E41" s="32">
        <v>2</v>
      </c>
      <c r="F41" s="24">
        <v>41365</v>
      </c>
      <c r="G41" s="24" t="s">
        <v>152</v>
      </c>
      <c r="H41" s="32">
        <v>15</v>
      </c>
      <c r="I41" s="24">
        <v>42091</v>
      </c>
      <c r="J41" s="32">
        <v>10</v>
      </c>
      <c r="K41" s="32"/>
      <c r="L41" s="32">
        <v>0</v>
      </c>
      <c r="M41" s="32" t="s">
        <v>130</v>
      </c>
      <c r="O41">
        <f t="shared" si="0"/>
        <v>0</v>
      </c>
    </row>
    <row r="42" spans="1:15" ht="28.5" x14ac:dyDescent="0.25">
      <c r="A42" s="35" t="s">
        <v>44</v>
      </c>
      <c r="B42" s="9">
        <v>2007</v>
      </c>
      <c r="C42" s="9" t="s">
        <v>136</v>
      </c>
      <c r="D42" s="9">
        <v>18</v>
      </c>
      <c r="E42" s="9">
        <v>2</v>
      </c>
      <c r="F42" s="12">
        <v>42485</v>
      </c>
      <c r="G42" s="9" t="s">
        <v>240</v>
      </c>
      <c r="H42" s="9">
        <v>0</v>
      </c>
      <c r="I42" s="12">
        <v>43944</v>
      </c>
      <c r="J42" s="9">
        <v>13</v>
      </c>
      <c r="K42" s="37"/>
      <c r="L42" s="9">
        <v>18</v>
      </c>
      <c r="M42" s="9" t="s">
        <v>130</v>
      </c>
      <c r="O42">
        <f t="shared" si="0"/>
        <v>18</v>
      </c>
    </row>
    <row r="43" spans="1:15" ht="42.75" x14ac:dyDescent="0.25">
      <c r="A43" s="57" t="s">
        <v>127</v>
      </c>
      <c r="B43" s="32">
        <v>2001</v>
      </c>
      <c r="C43" s="32" t="s">
        <v>158</v>
      </c>
      <c r="D43" s="32">
        <v>229</v>
      </c>
      <c r="E43" s="32">
        <v>10</v>
      </c>
      <c r="F43" s="32"/>
      <c r="G43" s="32" t="s">
        <v>180</v>
      </c>
      <c r="H43" s="32">
        <v>229</v>
      </c>
      <c r="I43" s="32"/>
      <c r="J43" s="32"/>
      <c r="K43" s="32" t="s">
        <v>159</v>
      </c>
      <c r="L43" s="32">
        <v>0</v>
      </c>
      <c r="M43" s="32" t="s">
        <v>132</v>
      </c>
      <c r="O43">
        <f t="shared" si="0"/>
        <v>0</v>
      </c>
    </row>
    <row r="44" spans="1:15" ht="42.75" x14ac:dyDescent="0.25">
      <c r="A44" s="6" t="s">
        <v>122</v>
      </c>
      <c r="B44" s="9">
        <v>2003</v>
      </c>
      <c r="C44" s="9" t="s">
        <v>160</v>
      </c>
      <c r="D44" s="9">
        <v>141</v>
      </c>
      <c r="E44" s="9">
        <v>10</v>
      </c>
      <c r="F44" s="9" t="s">
        <v>162</v>
      </c>
      <c r="G44" s="9" t="s">
        <v>197</v>
      </c>
      <c r="H44" s="9">
        <v>117</v>
      </c>
      <c r="I44" s="12">
        <v>45475</v>
      </c>
      <c r="J44" s="9">
        <v>21</v>
      </c>
      <c r="K44" s="9" t="s">
        <v>161</v>
      </c>
      <c r="L44" s="9">
        <v>26</v>
      </c>
      <c r="M44" s="9" t="s">
        <v>131</v>
      </c>
      <c r="O44">
        <f t="shared" si="0"/>
        <v>24</v>
      </c>
    </row>
    <row r="45" spans="1:15" ht="42.75" x14ac:dyDescent="0.25">
      <c r="A45" s="6" t="s">
        <v>121</v>
      </c>
      <c r="B45" s="9">
        <v>2001</v>
      </c>
      <c r="C45" s="9" t="s">
        <v>163</v>
      </c>
      <c r="D45" s="9">
        <v>270</v>
      </c>
      <c r="E45" s="9">
        <v>12</v>
      </c>
      <c r="F45" s="62">
        <v>41814</v>
      </c>
      <c r="G45" s="60" t="s">
        <v>241</v>
      </c>
      <c r="H45" s="9">
        <v>138</v>
      </c>
      <c r="I45" s="62" t="s">
        <v>224</v>
      </c>
      <c r="J45" s="60">
        <v>30</v>
      </c>
      <c r="K45" s="9" t="s">
        <v>206</v>
      </c>
      <c r="L45" s="9">
        <v>132</v>
      </c>
      <c r="M45" s="9" t="s">
        <v>131</v>
      </c>
      <c r="O45">
        <f t="shared" si="0"/>
        <v>132</v>
      </c>
    </row>
    <row r="46" spans="1:15" x14ac:dyDescent="0.25">
      <c r="A46" s="57" t="s">
        <v>124</v>
      </c>
      <c r="B46" s="32">
        <v>2007</v>
      </c>
      <c r="C46" s="32" t="s">
        <v>164</v>
      </c>
      <c r="D46" s="32">
        <v>16</v>
      </c>
      <c r="E46" s="32" t="s">
        <v>92</v>
      </c>
      <c r="F46" s="32"/>
      <c r="G46" s="24">
        <v>39925</v>
      </c>
      <c r="H46" s="32"/>
      <c r="I46" s="32"/>
      <c r="J46" s="32"/>
      <c r="K46" s="32"/>
      <c r="L46" s="32">
        <v>0</v>
      </c>
      <c r="M46" s="32" t="s">
        <v>132</v>
      </c>
      <c r="O46">
        <f t="shared" si="0"/>
        <v>16</v>
      </c>
    </row>
    <row r="47" spans="1:15" ht="71.25" x14ac:dyDescent="0.25">
      <c r="A47" s="6" t="s">
        <v>118</v>
      </c>
      <c r="B47" s="9" t="s">
        <v>222</v>
      </c>
      <c r="C47" s="9" t="s">
        <v>223</v>
      </c>
      <c r="D47" s="9">
        <v>146</v>
      </c>
      <c r="E47" s="9">
        <v>146</v>
      </c>
      <c r="F47" s="9" t="s">
        <v>92</v>
      </c>
      <c r="G47" s="9" t="s">
        <v>220</v>
      </c>
      <c r="H47" s="9">
        <v>116</v>
      </c>
      <c r="I47" s="9"/>
      <c r="J47" s="9"/>
      <c r="K47" s="9" t="s">
        <v>221</v>
      </c>
      <c r="L47" s="9">
        <v>30</v>
      </c>
      <c r="M47" s="9" t="s">
        <v>166</v>
      </c>
      <c r="O47">
        <f t="shared" si="0"/>
        <v>30</v>
      </c>
    </row>
    <row r="48" spans="1:15" ht="42.75" x14ac:dyDescent="0.25">
      <c r="A48" s="57" t="s">
        <v>117</v>
      </c>
      <c r="B48" s="32">
        <v>2007</v>
      </c>
      <c r="C48" s="32" t="s">
        <v>165</v>
      </c>
      <c r="D48" s="32">
        <v>7</v>
      </c>
      <c r="E48" s="32" t="s">
        <v>92</v>
      </c>
      <c r="F48" s="24" t="s">
        <v>178</v>
      </c>
      <c r="G48" s="24">
        <v>39869</v>
      </c>
      <c r="H48" s="32">
        <v>7</v>
      </c>
      <c r="I48" s="32"/>
      <c r="J48" s="32"/>
      <c r="K48" s="58"/>
      <c r="L48" s="32">
        <v>0</v>
      </c>
      <c r="M48" s="32" t="s">
        <v>166</v>
      </c>
      <c r="O48">
        <f t="shared" si="0"/>
        <v>0</v>
      </c>
    </row>
    <row r="49" spans="1:15" ht="42.75" x14ac:dyDescent="0.25">
      <c r="A49" s="57" t="s">
        <v>126</v>
      </c>
      <c r="B49" s="32">
        <v>2008</v>
      </c>
      <c r="C49" s="32" t="s">
        <v>167</v>
      </c>
      <c r="D49" s="32">
        <v>9</v>
      </c>
      <c r="E49" s="32" t="s">
        <v>92</v>
      </c>
      <c r="F49" s="24" t="s">
        <v>92</v>
      </c>
      <c r="G49" s="32" t="s">
        <v>179</v>
      </c>
      <c r="H49" s="32">
        <v>9</v>
      </c>
      <c r="I49" s="32"/>
      <c r="J49" s="32"/>
      <c r="K49" s="32"/>
      <c r="L49" s="32">
        <v>0</v>
      </c>
      <c r="M49" s="32" t="s">
        <v>166</v>
      </c>
      <c r="O49">
        <f t="shared" si="0"/>
        <v>0</v>
      </c>
    </row>
    <row r="50" spans="1:15" ht="28.5" x14ac:dyDescent="0.25">
      <c r="A50" s="6" t="s">
        <v>110</v>
      </c>
      <c r="B50" s="9">
        <v>2012</v>
      </c>
      <c r="C50" s="9" t="s">
        <v>198</v>
      </c>
      <c r="D50" s="9">
        <v>70</v>
      </c>
      <c r="E50" s="9">
        <v>3</v>
      </c>
      <c r="F50" s="12">
        <v>42128</v>
      </c>
      <c r="G50" s="9" t="s">
        <v>207</v>
      </c>
      <c r="H50" s="9">
        <v>0</v>
      </c>
      <c r="I50" s="12">
        <v>44742</v>
      </c>
      <c r="J50" s="9">
        <v>10</v>
      </c>
      <c r="K50" s="9" t="s">
        <v>199</v>
      </c>
      <c r="L50" s="9">
        <v>70</v>
      </c>
      <c r="M50" s="9" t="s">
        <v>132</v>
      </c>
      <c r="O50">
        <f t="shared" si="0"/>
        <v>70</v>
      </c>
    </row>
    <row r="51" spans="1:15" x14ac:dyDescent="0.25">
      <c r="A51" s="57" t="s">
        <v>119</v>
      </c>
      <c r="B51" s="32">
        <v>2003</v>
      </c>
      <c r="C51" s="32" t="s">
        <v>168</v>
      </c>
      <c r="D51" s="32">
        <v>8</v>
      </c>
      <c r="E51" s="32" t="s">
        <v>92</v>
      </c>
      <c r="F51" s="24" t="s">
        <v>92</v>
      </c>
      <c r="G51" s="24">
        <v>38462</v>
      </c>
      <c r="H51" s="32">
        <v>8</v>
      </c>
      <c r="I51" s="32"/>
      <c r="J51" s="32"/>
      <c r="K51" s="58"/>
      <c r="L51" s="32">
        <v>0</v>
      </c>
      <c r="M51" s="32" t="s">
        <v>132</v>
      </c>
      <c r="O51">
        <f t="shared" si="0"/>
        <v>0</v>
      </c>
    </row>
    <row r="52" spans="1:15" ht="28.5" x14ac:dyDescent="0.25">
      <c r="A52" s="54" t="s">
        <v>114</v>
      </c>
      <c r="B52" s="42">
        <v>1999</v>
      </c>
      <c r="C52" s="42" t="s">
        <v>169</v>
      </c>
      <c r="D52" s="42">
        <v>111</v>
      </c>
      <c r="E52" s="42">
        <v>4</v>
      </c>
      <c r="F52" s="43">
        <v>42178</v>
      </c>
      <c r="G52" s="42" t="s">
        <v>200</v>
      </c>
      <c r="H52" s="42">
        <v>26</v>
      </c>
      <c r="I52" s="43" t="s">
        <v>201</v>
      </c>
      <c r="J52" s="42">
        <v>23</v>
      </c>
      <c r="K52" s="53"/>
      <c r="L52" s="42">
        <v>85</v>
      </c>
      <c r="M52" s="42" t="s">
        <v>132</v>
      </c>
      <c r="O52">
        <f t="shared" si="0"/>
        <v>85</v>
      </c>
    </row>
    <row r="53" spans="1:15" x14ac:dyDescent="0.25">
      <c r="A53" s="57" t="s">
        <v>125</v>
      </c>
      <c r="B53" s="32">
        <v>2008</v>
      </c>
      <c r="C53" s="32" t="s">
        <v>170</v>
      </c>
      <c r="D53" s="32">
        <v>7</v>
      </c>
      <c r="E53" s="32" t="s">
        <v>92</v>
      </c>
      <c r="F53" s="24" t="s">
        <v>92</v>
      </c>
      <c r="G53" s="32" t="s">
        <v>181</v>
      </c>
      <c r="H53" s="32">
        <v>7</v>
      </c>
      <c r="I53" s="32"/>
      <c r="J53" s="32"/>
      <c r="K53" s="32"/>
      <c r="L53" s="32">
        <v>0</v>
      </c>
      <c r="M53" s="32" t="s">
        <v>132</v>
      </c>
      <c r="O53">
        <f t="shared" si="0"/>
        <v>0</v>
      </c>
    </row>
    <row r="54" spans="1:15" x14ac:dyDescent="0.25">
      <c r="A54" s="59" t="s">
        <v>111</v>
      </c>
      <c r="B54" s="45">
        <v>2001</v>
      </c>
      <c r="C54" s="45" t="s">
        <v>171</v>
      </c>
      <c r="D54" s="45">
        <v>14</v>
      </c>
      <c r="E54" s="45" t="s">
        <v>92</v>
      </c>
      <c r="F54" s="46" t="s">
        <v>92</v>
      </c>
      <c r="G54" s="46">
        <v>38113</v>
      </c>
      <c r="H54" s="45">
        <v>14</v>
      </c>
      <c r="I54" s="45"/>
      <c r="J54" s="45"/>
      <c r="K54" s="47"/>
      <c r="L54" s="45">
        <v>0</v>
      </c>
      <c r="M54" s="45" t="s">
        <v>132</v>
      </c>
      <c r="O54">
        <f t="shared" si="0"/>
        <v>0</v>
      </c>
    </row>
    <row r="55" spans="1:15" ht="42.75" x14ac:dyDescent="0.25">
      <c r="A55" s="6" t="s">
        <v>112</v>
      </c>
      <c r="B55" s="9">
        <v>1998</v>
      </c>
      <c r="C55" s="9" t="s">
        <v>172</v>
      </c>
      <c r="D55" s="9">
        <v>358</v>
      </c>
      <c r="E55" s="9">
        <v>11</v>
      </c>
      <c r="F55" s="62">
        <v>42143</v>
      </c>
      <c r="G55" s="9" t="s">
        <v>242</v>
      </c>
      <c r="H55" s="9">
        <v>214</v>
      </c>
      <c r="I55" s="12">
        <v>44715</v>
      </c>
      <c r="J55" s="9">
        <v>24</v>
      </c>
      <c r="K55" s="9" t="s">
        <v>202</v>
      </c>
      <c r="L55" s="9">
        <v>145</v>
      </c>
      <c r="M55" s="9" t="s">
        <v>131</v>
      </c>
      <c r="O55">
        <f t="shared" si="0"/>
        <v>144</v>
      </c>
    </row>
    <row r="56" spans="1:15" ht="42.75" x14ac:dyDescent="0.25">
      <c r="A56" s="6" t="s">
        <v>34</v>
      </c>
      <c r="B56" s="9">
        <v>2006</v>
      </c>
      <c r="C56" s="9" t="s">
        <v>101</v>
      </c>
      <c r="D56" s="9">
        <v>128</v>
      </c>
      <c r="E56" s="9">
        <v>6</v>
      </c>
      <c r="F56" s="12">
        <v>40840</v>
      </c>
      <c r="G56" s="9" t="s">
        <v>99</v>
      </c>
      <c r="H56" s="9">
        <v>0</v>
      </c>
      <c r="I56" s="9" t="s">
        <v>100</v>
      </c>
      <c r="J56" s="9">
        <v>23</v>
      </c>
      <c r="K56" s="39"/>
      <c r="L56" s="9">
        <f t="shared" si="1"/>
        <v>128</v>
      </c>
      <c r="M56" s="9" t="s">
        <v>132</v>
      </c>
      <c r="O56">
        <f t="shared" si="0"/>
        <v>128</v>
      </c>
    </row>
    <row r="57" spans="1:15" ht="28.5" x14ac:dyDescent="0.25">
      <c r="A57" s="6" t="s">
        <v>115</v>
      </c>
      <c r="B57" s="9">
        <v>2005</v>
      </c>
      <c r="C57" s="9" t="s">
        <v>173</v>
      </c>
      <c r="D57" s="9">
        <v>200</v>
      </c>
      <c r="E57" s="9">
        <v>9</v>
      </c>
      <c r="F57" s="12">
        <v>42117</v>
      </c>
      <c r="G57" s="9" t="s">
        <v>204</v>
      </c>
      <c r="H57" s="9">
        <v>0</v>
      </c>
      <c r="I57" s="9" t="s">
        <v>182</v>
      </c>
      <c r="J57" s="9">
        <v>26</v>
      </c>
      <c r="K57" s="39"/>
      <c r="L57" s="9">
        <v>200</v>
      </c>
      <c r="M57" s="9" t="s">
        <v>132</v>
      </c>
      <c r="O57">
        <f t="shared" si="0"/>
        <v>200</v>
      </c>
    </row>
    <row r="58" spans="1:15" ht="42.75" x14ac:dyDescent="0.25">
      <c r="A58" s="6" t="s">
        <v>183</v>
      </c>
      <c r="B58" s="9">
        <v>2003</v>
      </c>
      <c r="C58" s="9" t="s">
        <v>184</v>
      </c>
      <c r="D58" s="9">
        <v>365</v>
      </c>
      <c r="E58" s="9">
        <v>11</v>
      </c>
      <c r="F58" s="62">
        <v>41778</v>
      </c>
      <c r="G58" s="60" t="s">
        <v>205</v>
      </c>
      <c r="H58" s="60">
        <v>190</v>
      </c>
      <c r="I58" s="62" t="s">
        <v>79</v>
      </c>
      <c r="J58" s="60">
        <v>22</v>
      </c>
      <c r="K58" s="63"/>
      <c r="L58" s="60">
        <v>175</v>
      </c>
      <c r="M58" s="9" t="s">
        <v>131</v>
      </c>
      <c r="O58">
        <f t="shared" si="0"/>
        <v>175</v>
      </c>
    </row>
    <row r="59" spans="1:15" ht="57" x14ac:dyDescent="0.25">
      <c r="A59" s="6" t="s">
        <v>37</v>
      </c>
      <c r="B59" s="9">
        <v>2005</v>
      </c>
      <c r="C59" s="9" t="s">
        <v>102</v>
      </c>
      <c r="D59" s="9">
        <v>350</v>
      </c>
      <c r="E59" s="9">
        <v>11</v>
      </c>
      <c r="F59" s="12">
        <v>41792</v>
      </c>
      <c r="G59" s="60" t="s">
        <v>208</v>
      </c>
      <c r="H59" s="60">
        <v>73</v>
      </c>
      <c r="I59" s="9" t="s">
        <v>209</v>
      </c>
      <c r="J59" s="60">
        <v>19</v>
      </c>
      <c r="K59" s="9" t="s">
        <v>103</v>
      </c>
      <c r="L59" s="60">
        <v>277</v>
      </c>
      <c r="M59" s="9" t="s">
        <v>132</v>
      </c>
      <c r="O59">
        <f t="shared" si="0"/>
        <v>277</v>
      </c>
    </row>
    <row r="60" spans="1:15" ht="28.5" x14ac:dyDescent="0.25">
      <c r="A60" s="6" t="s">
        <v>213</v>
      </c>
      <c r="B60" s="9">
        <v>2003</v>
      </c>
      <c r="C60" s="9" t="s">
        <v>214</v>
      </c>
      <c r="D60" s="9">
        <v>20</v>
      </c>
      <c r="E60" s="9">
        <v>4</v>
      </c>
      <c r="F60" s="12" t="s">
        <v>215</v>
      </c>
      <c r="G60" s="60" t="s">
        <v>216</v>
      </c>
      <c r="H60" s="60">
        <v>6</v>
      </c>
      <c r="I60" s="9" t="s">
        <v>217</v>
      </c>
      <c r="J60" s="60">
        <v>16</v>
      </c>
      <c r="K60" s="9"/>
      <c r="L60" s="60">
        <v>14</v>
      </c>
      <c r="M60" s="9" t="s">
        <v>132</v>
      </c>
      <c r="O60">
        <f t="shared" si="0"/>
        <v>14</v>
      </c>
    </row>
    <row r="61" spans="1:15" ht="42.75" x14ac:dyDescent="0.25">
      <c r="A61" s="6" t="s">
        <v>116</v>
      </c>
      <c r="B61" s="9">
        <v>2005</v>
      </c>
      <c r="C61" s="9" t="s">
        <v>185</v>
      </c>
      <c r="D61" s="9">
        <v>71</v>
      </c>
      <c r="E61" s="9">
        <v>12</v>
      </c>
      <c r="F61" s="12" t="s">
        <v>210</v>
      </c>
      <c r="G61" s="60" t="s">
        <v>211</v>
      </c>
      <c r="H61" s="9">
        <v>0</v>
      </c>
      <c r="I61" s="9" t="s">
        <v>212</v>
      </c>
      <c r="J61" s="9">
        <v>24</v>
      </c>
      <c r="K61" s="9" t="s">
        <v>186</v>
      </c>
      <c r="L61" s="9">
        <v>71</v>
      </c>
      <c r="M61" s="9" t="s">
        <v>132</v>
      </c>
      <c r="O61">
        <f t="shared" si="0"/>
        <v>71</v>
      </c>
    </row>
    <row r="62" spans="1:15" ht="28.5" x14ac:dyDescent="0.25">
      <c r="A62" s="6" t="s">
        <v>43</v>
      </c>
      <c r="B62" s="9">
        <v>2008</v>
      </c>
      <c r="C62" s="9" t="s">
        <v>187</v>
      </c>
      <c r="D62" s="9">
        <v>20</v>
      </c>
      <c r="E62" s="9">
        <v>3</v>
      </c>
      <c r="F62" s="9" t="s">
        <v>189</v>
      </c>
      <c r="G62" s="9" t="s">
        <v>192</v>
      </c>
      <c r="H62" s="9">
        <v>6</v>
      </c>
      <c r="I62" s="9" t="s">
        <v>188</v>
      </c>
      <c r="J62" s="9">
        <v>10</v>
      </c>
      <c r="K62" s="39"/>
      <c r="L62" s="9">
        <v>6</v>
      </c>
      <c r="M62" s="9" t="s">
        <v>132</v>
      </c>
      <c r="O62">
        <f t="shared" si="0"/>
        <v>14</v>
      </c>
    </row>
    <row r="63" spans="1:15" ht="71.25" x14ac:dyDescent="0.25">
      <c r="A63" s="65" t="s">
        <v>203</v>
      </c>
      <c r="B63" s="18">
        <v>2001</v>
      </c>
      <c r="C63" s="18" t="s">
        <v>191</v>
      </c>
      <c r="D63" s="18">
        <v>240</v>
      </c>
      <c r="E63" s="18">
        <v>5</v>
      </c>
      <c r="F63" s="18" t="s">
        <v>190</v>
      </c>
      <c r="G63" s="18" t="s">
        <v>219</v>
      </c>
      <c r="H63" s="18">
        <v>79</v>
      </c>
      <c r="I63" s="66">
        <v>42878</v>
      </c>
      <c r="J63" s="18">
        <v>16</v>
      </c>
      <c r="K63" s="18" t="s">
        <v>218</v>
      </c>
      <c r="L63" s="18">
        <v>148</v>
      </c>
      <c r="M63" s="18" t="s">
        <v>132</v>
      </c>
      <c r="O63">
        <v>0</v>
      </c>
    </row>
    <row r="64" spans="1:15" x14ac:dyDescent="0.25">
      <c r="A64" s="57" t="s">
        <v>123</v>
      </c>
      <c r="B64" s="32">
        <v>2003</v>
      </c>
      <c r="C64" s="32" t="s">
        <v>195</v>
      </c>
      <c r="D64" s="32">
        <v>233</v>
      </c>
      <c r="E64" s="32">
        <v>6</v>
      </c>
      <c r="F64" s="24">
        <v>38910</v>
      </c>
      <c r="G64" s="32" t="s">
        <v>193</v>
      </c>
      <c r="H64" s="32">
        <v>233</v>
      </c>
      <c r="I64" s="32" t="s">
        <v>194</v>
      </c>
      <c r="J64" s="32">
        <v>6</v>
      </c>
      <c r="K64" s="32"/>
      <c r="L64" s="32">
        <v>0</v>
      </c>
      <c r="M64" s="32" t="s">
        <v>131</v>
      </c>
      <c r="O64">
        <f t="shared" si="0"/>
        <v>0</v>
      </c>
    </row>
    <row r="65" spans="1:15" x14ac:dyDescent="0.25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1"/>
      <c r="L65" s="50"/>
      <c r="M65" s="50"/>
    </row>
    <row r="66" spans="1:15" x14ac:dyDescent="0.25">
      <c r="A66" s="51" t="s">
        <v>229</v>
      </c>
      <c r="B66" s="51"/>
      <c r="C66" s="51"/>
      <c r="D66" s="51">
        <f>SUM(D3:D64)</f>
        <v>5738</v>
      </c>
      <c r="E66" s="51"/>
      <c r="F66" s="51"/>
      <c r="G66" s="51"/>
      <c r="H66" s="51">
        <f>SUM(H3:H64)</f>
        <v>2489</v>
      </c>
      <c r="I66" s="51"/>
      <c r="J66" s="51"/>
      <c r="K66" s="51"/>
      <c r="L66" s="51">
        <f>SUM(L3:L64)</f>
        <v>4399</v>
      </c>
      <c r="M66" s="51"/>
      <c r="O66">
        <f>SUM(O3:O64)</f>
        <v>3039</v>
      </c>
    </row>
    <row r="67" spans="1:15" x14ac:dyDescent="0.25">
      <c r="A67" t="s">
        <v>247</v>
      </c>
      <c r="D67">
        <f>SUM(D6, D10, D16, D32, D63)</f>
        <v>289</v>
      </c>
      <c r="H67">
        <f>SUM(H6, H10, H16, H32, H63)</f>
        <v>79</v>
      </c>
      <c r="L67">
        <f>SUM(L6, L10, L16, L32, L63)</f>
        <v>196</v>
      </c>
    </row>
    <row r="68" spans="1:15" x14ac:dyDescent="0.25">
      <c r="D68">
        <f>D66-D67</f>
        <v>5449</v>
      </c>
      <c r="H68">
        <f>H66-H67</f>
        <v>2410</v>
      </c>
      <c r="L68">
        <f>L66-L67</f>
        <v>4203</v>
      </c>
    </row>
    <row r="70" spans="1:15" x14ac:dyDescent="0.25">
      <c r="G70" t="s">
        <v>244</v>
      </c>
    </row>
    <row r="71" spans="1:15" x14ac:dyDescent="0.25">
      <c r="D71" t="s">
        <v>245</v>
      </c>
      <c r="G71">
        <f>D68-L68</f>
        <v>1246</v>
      </c>
    </row>
    <row r="72" spans="1:15" x14ac:dyDescent="0.25">
      <c r="D72">
        <f>SUM(D64, D54, D53, D51, D49, D48, D46, D43, D41, D40, D38, D37, D36, D33, D31, D27, D26, D25, D23, D22, D20, D18, D17, D15, D14, D11)</f>
        <v>1066</v>
      </c>
    </row>
    <row r="73" spans="1:15" x14ac:dyDescent="0.25">
      <c r="A73" s="3"/>
      <c r="B73" s="1"/>
      <c r="C73" s="1"/>
      <c r="D73" s="1" t="s">
        <v>246</v>
      </c>
      <c r="E73" s="1"/>
      <c r="F73" s="1"/>
      <c r="G73" s="1"/>
      <c r="H73" s="1"/>
      <c r="I73" s="1"/>
      <c r="J73" s="1"/>
      <c r="L73" s="2"/>
      <c r="M73" s="2"/>
    </row>
    <row r="74" spans="1:15" x14ac:dyDescent="0.25">
      <c r="D74">
        <f>SUM(D55:D62, D52, D50, D47, D44:D45, D42, D39, D34:D35, D28:D30, D24, D21, D19, D12:D13, D7:D9, D3)</f>
        <v>4335</v>
      </c>
    </row>
    <row r="75" spans="1:15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L75" s="2"/>
      <c r="M75" s="2"/>
    </row>
    <row r="76" spans="1:15" x14ac:dyDescent="0.25">
      <c r="A76" s="3"/>
      <c r="B76" s="1"/>
      <c r="C76" s="1"/>
      <c r="D76" s="1"/>
      <c r="E76" s="1"/>
      <c r="F76" s="1"/>
      <c r="G76" s="1"/>
      <c r="H76" s="1"/>
      <c r="I76" s="1"/>
      <c r="J76" s="1"/>
      <c r="L76" s="2"/>
      <c r="M76" s="2"/>
    </row>
    <row r="78" spans="1:15" x14ac:dyDescent="0.25">
      <c r="A78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</sheetData>
  <mergeCells count="1">
    <mergeCell ref="A1:M1"/>
  </mergeCells>
  <pageMargins left="0.7" right="0.7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Useradmin</cp:lastModifiedBy>
  <cp:lastPrinted>2015-09-17T19:59:50Z</cp:lastPrinted>
  <dcterms:created xsi:type="dcterms:W3CDTF">2015-01-12T18:29:09Z</dcterms:created>
  <dcterms:modified xsi:type="dcterms:W3CDTF">2016-10-05T23:08:19Z</dcterms:modified>
</cp:coreProperties>
</file>