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F445AFE2-550B-46F9-997B-54BC0B27EC2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dmin" sheetId="1" r:id="rId1"/>
    <sheet name="Scheme" sheetId="2" r:id="rId2"/>
    <sheet name="InputData" sheetId="3" r:id="rId3"/>
    <sheet name="Output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2" i="4"/>
  <c r="K3" i="4"/>
  <c r="K4" i="4"/>
  <c r="K5" i="4"/>
  <c r="K6" i="4"/>
  <c r="K7" i="4"/>
  <c r="K8" i="4"/>
  <c r="K9" i="4"/>
  <c r="K10" i="4"/>
  <c r="K11" i="4"/>
  <c r="K2" i="4"/>
  <c r="A16" i="1"/>
  <c r="A17" i="1"/>
  <c r="A18" i="1"/>
  <c r="A19" i="1"/>
  <c r="A20" i="1"/>
  <c r="A21" i="1"/>
  <c r="A22" i="1"/>
  <c r="A23" i="1"/>
  <c r="A24" i="1"/>
  <c r="A15" i="1"/>
</calcChain>
</file>

<file path=xl/sharedStrings.xml><?xml version="1.0" encoding="utf-8"?>
<sst xmlns="http://schemas.openxmlformats.org/spreadsheetml/2006/main" count="165" uniqueCount="116">
  <si>
    <t>Title</t>
  </si>
  <si>
    <t>Subtitle</t>
  </si>
  <si>
    <t>e.g, Weight ID's: X, Y and Z</t>
  </si>
  <si>
    <t>Operator</t>
  </si>
  <si>
    <t>Date Opened</t>
  </si>
  <si>
    <t>Client</t>
  </si>
  <si>
    <t>The name of the client. Spaces will be removed. Files will be created with this name inside the save folder.</t>
  </si>
  <si>
    <t>Client full address</t>
  </si>
  <si>
    <t>Job Number</t>
  </si>
  <si>
    <t>The J-number job code for the calibration</t>
  </si>
  <si>
    <t>Project Number</t>
  </si>
  <si>
    <t>Save folder</t>
  </si>
  <si>
    <t>The folder in which all data and analysis files are saved</t>
  </si>
  <si>
    <t>Report Number</t>
  </si>
  <si>
    <t>Description</t>
  </si>
  <si>
    <t>Drift correction</t>
  </si>
  <si>
    <t>Specify a drift option to use in the least squares analysis of each circular weighing. Allowed options: auto select, linear drift, quadratic drift, cubic drift</t>
  </si>
  <si>
    <t>Identification</t>
  </si>
  <si>
    <t>Use times?</t>
  </si>
  <si>
    <t>NO</t>
  </si>
  <si>
    <t>&lt;!-- Specify whether to use the recorded times for each mass measurement in the least squares analysis of each circular weighing. Allowed options: YES or NO --&gt;</t>
  </si>
  <si>
    <t>Correlations</t>
  </si>
  <si>
    <t>If relevant, include a matrix/list of correlations between standards (e.g. in build-up or build-down). Allowed options: None, or matrix of correlations</t>
  </si>
  <si>
    <t>Reference</t>
  </si>
  <si>
    <t>Check</t>
  </si>
  <si>
    <t>The reference set used as checks in the weighing scheme. Use tags of sets as in the config.xml file, or None</t>
  </si>
  <si>
    <t>path to config.xml file containing equipment parameters</t>
  </si>
  <si>
    <t>Client weights</t>
  </si>
  <si>
    <t>weight ID</t>
  </si>
  <si>
    <t>Nominal mass /g</t>
  </si>
  <si>
    <t>Distinguishing mark, form or identification*</t>
  </si>
  <si>
    <t>Container ID</t>
  </si>
  <si>
    <t>Density</t>
  </si>
  <si>
    <t>* e.g. the symbol or diagram that would usually go in the report</t>
  </si>
  <si>
    <t>Weight groups</t>
  </si>
  <si>
    <t>Nominal mass (g)</t>
  </si>
  <si>
    <t>Balance alias</t>
  </si>
  <si>
    <t># runs</t>
  </si>
  <si>
    <t>5</t>
  </si>
  <si>
    <t>Config file</t>
  </si>
  <si>
    <t>Standards file</t>
  </si>
  <si>
    <t>Path to xlsx of standard masses</t>
  </si>
  <si>
    <t>u_dens</t>
  </si>
  <si>
    <t>J03968</t>
  </si>
  <si>
    <t>The weights range in nominal mass value from 10 kg to 1 g and are represented as the following sets…</t>
  </si>
  <si>
    <t>Mass/2019/1330</t>
  </si>
  <si>
    <t>quadratic drift</t>
  </si>
  <si>
    <t>10F.</t>
  </si>
  <si>
    <t>10F .</t>
  </si>
  <si>
    <t>10F ..</t>
  </si>
  <si>
    <t>. 10F</t>
  </si>
  <si>
    <t>.. 10F</t>
  </si>
  <si>
    <t>… 10F</t>
  </si>
  <si>
    <t>10 kg</t>
  </si>
  <si>
    <t>10F</t>
  </si>
  <si>
    <t>10F..</t>
  </si>
  <si>
    <t>10F…</t>
  </si>
  <si>
    <t>AX10005</t>
  </si>
  <si>
    <t>Here we select only the 10 kg weights for testing magnetic uncertainty addition</t>
  </si>
  <si>
    <t>+ weight grp'</t>
  </si>
  <si>
    <t>- weight grp'</t>
  </si>
  <si>
    <t>mass difference (g)'</t>
  </si>
  <si>
    <t>'balance uncertainty ('+MU_STR+'g)'</t>
  </si>
  <si>
    <t>10KMA</t>
  </si>
  <si>
    <t>10KMB</t>
  </si>
  <si>
    <t>KE</t>
  </si>
  <si>
    <t>KF</t>
  </si>
  <si>
    <t>KG</t>
  </si>
  <si>
    <t>KH</t>
  </si>
  <si>
    <t>KI</t>
  </si>
  <si>
    <t>NE</t>
  </si>
  <si>
    <t>NF</t>
  </si>
  <si>
    <t>NG</t>
  </si>
  <si>
    <t>NH</t>
  </si>
  <si>
    <t>NI</t>
  </si>
  <si>
    <t>Magnetic 10 kg weights</t>
  </si>
  <si>
    <t>MCW</t>
  </si>
  <si>
    <t>tests\samples\MASSREF4tests.xlsx</t>
  </si>
  <si>
    <t>Mettler A (2)</t>
  </si>
  <si>
    <t>Mettler B (2)</t>
  </si>
  <si>
    <t>10000NE 10KMA 10000NF 10KMB</t>
  </si>
  <si>
    <t>10000NG 10KMA 10000NH 10KMB</t>
  </si>
  <si>
    <t>10000NI 10KMA 10000KE 10KMB</t>
  </si>
  <si>
    <t>10000KF 10KMA 10000KG 10KMB</t>
  </si>
  <si>
    <t>10000KH 10KMA 10000KI 10KMB</t>
  </si>
  <si>
    <t>10000NE</t>
  </si>
  <si>
    <t>10000NF</t>
  </si>
  <si>
    <t>tests\samples\config_fmc.xml</t>
  </si>
  <si>
    <t>10000NG</t>
  </si>
  <si>
    <t>10000NH</t>
  </si>
  <si>
    <t>10000NI</t>
  </si>
  <si>
    <t>10000KE</t>
  </si>
  <si>
    <t>10000KF</t>
  </si>
  <si>
    <t>10000KG</t>
  </si>
  <si>
    <t>10000KH</t>
  </si>
  <si>
    <t>10000KI</t>
  </si>
  <si>
    <t>Standard</t>
  </si>
  <si>
    <t>10000.00503 g</t>
  </si>
  <si>
    <t xml:space="preserve"> \u0394 37.07 \u00b5g</t>
  </si>
  <si>
    <t>10000.003261553 g</t>
  </si>
  <si>
    <t xml:space="preserve"> \u0394 1.777 ng</t>
  </si>
  <si>
    <t>residual</t>
  </si>
  <si>
    <t>Nominal</t>
  </si>
  <si>
    <t>Weight ID</t>
  </si>
  <si>
    <t>Set type</t>
  </si>
  <si>
    <t>Mass value (g)</t>
  </si>
  <si>
    <t>Uncertainty (ug)</t>
  </si>
  <si>
    <t>95% CI</t>
  </si>
  <si>
    <t>Cov</t>
  </si>
  <si>
    <t>Reference value (g)</t>
  </si>
  <si>
    <t>Umag</t>
  </si>
  <si>
    <t>samples/final_mass_calc/tests</t>
  </si>
  <si>
    <t>u_mag /mg</t>
  </si>
  <si>
    <t>95% CI (mg)</t>
  </si>
  <si>
    <t>CI in mass histories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</si>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</sst>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\ 000\ 000"/>
    <numFmt numFmtId="166" formatCode="0.000000000"/>
    <numFmt numFmtId="167" formatCode="0.000\ 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  <font>
      <sz val="8"/>
      <name val="Calibri"/>
      <family val="2"/>
      <scheme val="minor"/>
    </font>
    <font>
      <sz val="9"/>
      <color rgb="FF63A35C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/>
    <xf numFmtId="0" fontId="0" fillId="2" borderId="0" xfId="0" applyNumberFormat="1" applyFill="1"/>
    <xf numFmtId="164" fontId="0" fillId="2" borderId="0" xfId="0" applyNumberFormat="1" applyFill="1"/>
    <xf numFmtId="0" fontId="0" fillId="0" borderId="0" xfId="0" quotePrefix="1" applyAlignment="1">
      <alignment horizontal="center" vertical="center"/>
    </xf>
    <xf numFmtId="0" fontId="0" fillId="0" borderId="0" xfId="0" quotePrefix="1"/>
    <xf numFmtId="165" fontId="0" fillId="0" borderId="0" xfId="0" quotePrefix="1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0" xfId="0"/>
    <xf numFmtId="166" fontId="0" fillId="0" borderId="0" xfId="0" applyNumberFormat="1"/>
    <xf numFmtId="0" fontId="0" fillId="0" borderId="0" xfId="0" applyFill="1"/>
    <xf numFmtId="0" fontId="7" fillId="0" borderId="0" xfId="0" applyFont="1" applyFill="1" applyAlignment="1">
      <alignment vertical="center"/>
    </xf>
    <xf numFmtId="167" fontId="0" fillId="0" borderId="0" xfId="0" applyNumberForma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H33" sqref="H33"/>
    </sheetView>
  </sheetViews>
  <sheetFormatPr defaultRowHeight="14.5" x14ac:dyDescent="0.35"/>
  <cols>
    <col min="1" max="1" width="13.1796875" style="12" bestFit="1" customWidth="1"/>
    <col min="2" max="2" width="14.6328125" customWidth="1"/>
    <col min="3" max="3" width="41.81640625" style="6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5" t="s">
        <v>0</v>
      </c>
      <c r="B1" s="50" t="s">
        <v>75</v>
      </c>
      <c r="C1" s="51"/>
      <c r="D1" s="5" t="s">
        <v>1</v>
      </c>
      <c r="E1" s="50" t="s">
        <v>2</v>
      </c>
      <c r="F1" s="57"/>
    </row>
    <row r="2" spans="1:8" s="10" customFormat="1" ht="35" customHeight="1" x14ac:dyDescent="0.35">
      <c r="A2" s="10" t="s">
        <v>3</v>
      </c>
      <c r="B2" s="8" t="s">
        <v>76</v>
      </c>
      <c r="D2" s="10" t="s">
        <v>4</v>
      </c>
      <c r="E2" s="9"/>
    </row>
    <row r="3" spans="1:8" s="10" customFormat="1" ht="35" customHeight="1" x14ac:dyDescent="0.35">
      <c r="A3" s="10" t="s">
        <v>5</v>
      </c>
      <c r="B3" s="8" t="s">
        <v>110</v>
      </c>
      <c r="C3" s="3" t="s">
        <v>6</v>
      </c>
      <c r="D3" s="10" t="s">
        <v>7</v>
      </c>
      <c r="E3" s="54"/>
      <c r="F3" s="55"/>
      <c r="G3" s="55"/>
    </row>
    <row r="4" spans="1:8" s="10" customFormat="1" ht="35" customHeight="1" x14ac:dyDescent="0.35">
      <c r="A4" s="10" t="s">
        <v>8</v>
      </c>
      <c r="B4" s="8" t="s">
        <v>43</v>
      </c>
      <c r="C4" s="3" t="s">
        <v>9</v>
      </c>
      <c r="D4" s="10" t="s">
        <v>10</v>
      </c>
      <c r="E4" s="8">
        <v>96240179</v>
      </c>
    </row>
    <row r="5" spans="1:8" s="10" customFormat="1" ht="35" customHeight="1" x14ac:dyDescent="0.35">
      <c r="A5" s="10" t="s">
        <v>11</v>
      </c>
      <c r="B5" s="8" t="s">
        <v>111</v>
      </c>
      <c r="C5" s="3" t="s">
        <v>12</v>
      </c>
      <c r="D5" s="10" t="s">
        <v>13</v>
      </c>
      <c r="E5" s="8" t="s">
        <v>45</v>
      </c>
    </row>
    <row r="6" spans="1:8" s="2" customFormat="1" ht="12.5" customHeight="1" x14ac:dyDescent="0.35"/>
    <row r="7" spans="1:8" s="2" customFormat="1" ht="35" customHeight="1" x14ac:dyDescent="0.35">
      <c r="A7" s="2" t="s">
        <v>14</v>
      </c>
      <c r="B7" s="49" t="s">
        <v>44</v>
      </c>
      <c r="C7" s="48"/>
      <c r="D7" s="4" t="s">
        <v>15</v>
      </c>
      <c r="E7" s="19" t="s">
        <v>46</v>
      </c>
      <c r="F7" s="47" t="s">
        <v>16</v>
      </c>
      <c r="G7" s="48"/>
      <c r="H7" s="48"/>
    </row>
    <row r="8" spans="1:8" s="2" customFormat="1" ht="35" customHeight="1" x14ac:dyDescent="0.35">
      <c r="A8" s="4" t="s">
        <v>17</v>
      </c>
      <c r="B8" s="49" t="s">
        <v>58</v>
      </c>
      <c r="C8" s="48"/>
      <c r="D8" s="4" t="s">
        <v>18</v>
      </c>
      <c r="E8" s="19" t="s">
        <v>19</v>
      </c>
      <c r="F8" s="47" t="s">
        <v>20</v>
      </c>
      <c r="G8" s="48"/>
      <c r="H8" s="48"/>
    </row>
    <row r="9" spans="1:8" s="2" customFormat="1" ht="35" customHeight="1" x14ac:dyDescent="0.35">
      <c r="A9" s="5" t="s">
        <v>40</v>
      </c>
      <c r="B9" s="20" t="s">
        <v>77</v>
      </c>
      <c r="C9" s="3" t="s">
        <v>41</v>
      </c>
      <c r="D9" s="4" t="s">
        <v>21</v>
      </c>
      <c r="E9" s="19"/>
      <c r="F9" s="47" t="s">
        <v>22</v>
      </c>
      <c r="G9" s="48"/>
      <c r="H9" s="48"/>
    </row>
    <row r="10" spans="1:8" x14ac:dyDescent="0.35">
      <c r="A10" t="s">
        <v>23</v>
      </c>
      <c r="B10" s="1" t="s">
        <v>78</v>
      </c>
      <c r="C10" s="2"/>
    </row>
    <row r="11" spans="1:8" ht="16" customHeight="1" x14ac:dyDescent="0.35">
      <c r="A11" t="s">
        <v>24</v>
      </c>
      <c r="B11" s="1" t="s">
        <v>79</v>
      </c>
      <c r="C11" s="16" t="s">
        <v>25</v>
      </c>
      <c r="D11" s="15" t="s">
        <v>39</v>
      </c>
      <c r="E11" s="56" t="s">
        <v>87</v>
      </c>
      <c r="F11" s="57"/>
      <c r="G11" s="14" t="s">
        <v>26</v>
      </c>
    </row>
    <row r="12" spans="1:8" x14ac:dyDescent="0.35">
      <c r="C12" s="17"/>
      <c r="D12" s="16"/>
    </row>
    <row r="13" spans="1:8" x14ac:dyDescent="0.35">
      <c r="A13" s="5" t="s">
        <v>27</v>
      </c>
      <c r="B13" s="52"/>
      <c r="C13" s="53"/>
      <c r="F13" s="14"/>
    </row>
    <row r="14" spans="1:8" x14ac:dyDescent="0.35">
      <c r="A14" s="7" t="s">
        <v>28</v>
      </c>
      <c r="B14" s="7" t="s">
        <v>29</v>
      </c>
      <c r="C14" s="7" t="s">
        <v>30</v>
      </c>
      <c r="D14" s="7" t="s">
        <v>31</v>
      </c>
      <c r="E14" s="7" t="s">
        <v>112</v>
      </c>
      <c r="F14" s="7" t="s">
        <v>32</v>
      </c>
      <c r="G14" s="7" t="s">
        <v>42</v>
      </c>
      <c r="H14" t="s">
        <v>33</v>
      </c>
    </row>
    <row r="15" spans="1:8" x14ac:dyDescent="0.35">
      <c r="A15" s="23" t="str">
        <f>CONCATENATE(B15,D15)</f>
        <v>10000KE</v>
      </c>
      <c r="B15" s="1">
        <v>10000</v>
      </c>
      <c r="C15" s="18" t="s">
        <v>48</v>
      </c>
      <c r="D15" s="11" t="s">
        <v>65</v>
      </c>
      <c r="E15" s="24">
        <v>0</v>
      </c>
      <c r="F15" s="1"/>
      <c r="G15" s="1"/>
    </row>
    <row r="16" spans="1:8" x14ac:dyDescent="0.35">
      <c r="A16" s="23" t="str">
        <f t="shared" ref="A16:A24" si="0">CONCATENATE(B16,D16)</f>
        <v>10000KF</v>
      </c>
      <c r="B16" s="1">
        <v>10000</v>
      </c>
      <c r="C16" s="18" t="s">
        <v>49</v>
      </c>
      <c r="D16" s="11" t="s">
        <v>66</v>
      </c>
      <c r="E16" s="24">
        <v>0</v>
      </c>
      <c r="F16" s="1"/>
      <c r="G16" s="1"/>
    </row>
    <row r="17" spans="1:7" x14ac:dyDescent="0.35">
      <c r="A17" s="23" t="str">
        <f t="shared" si="0"/>
        <v>10000KG</v>
      </c>
      <c r="B17" s="1">
        <v>10000</v>
      </c>
      <c r="C17" s="21" t="s">
        <v>50</v>
      </c>
      <c r="D17" s="11" t="s">
        <v>67</v>
      </c>
      <c r="E17" s="24">
        <v>5.9839288481831343E-2</v>
      </c>
      <c r="F17" s="1"/>
      <c r="G17" s="1"/>
    </row>
    <row r="18" spans="1:7" x14ac:dyDescent="0.35">
      <c r="A18" s="23" t="str">
        <f t="shared" si="0"/>
        <v>10000KH</v>
      </c>
      <c r="B18" s="1">
        <v>10000</v>
      </c>
      <c r="C18" s="21" t="s">
        <v>51</v>
      </c>
      <c r="D18" s="11" t="s">
        <v>68</v>
      </c>
      <c r="E18" s="24">
        <v>32.090247883959208</v>
      </c>
      <c r="F18" s="1"/>
      <c r="G18" s="1"/>
    </row>
    <row r="19" spans="1:7" x14ac:dyDescent="0.35">
      <c r="A19" s="23" t="str">
        <f t="shared" si="0"/>
        <v>10000KI</v>
      </c>
      <c r="B19" s="1">
        <v>10000</v>
      </c>
      <c r="C19" s="21" t="s">
        <v>52</v>
      </c>
      <c r="D19" s="11" t="s">
        <v>69</v>
      </c>
      <c r="E19" s="24">
        <v>0</v>
      </c>
      <c r="F19" s="1"/>
      <c r="G19" s="1"/>
    </row>
    <row r="20" spans="1:7" x14ac:dyDescent="0.35">
      <c r="A20" s="23" t="str">
        <f t="shared" si="0"/>
        <v>10000NE</v>
      </c>
      <c r="B20" s="1">
        <v>10000</v>
      </c>
      <c r="C20" s="18" t="s">
        <v>53</v>
      </c>
      <c r="D20" s="11" t="s">
        <v>70</v>
      </c>
      <c r="E20" s="24">
        <v>14.401072946012587</v>
      </c>
      <c r="F20" s="1"/>
      <c r="G20" s="1"/>
    </row>
    <row r="21" spans="1:7" x14ac:dyDescent="0.35">
      <c r="A21" s="23" t="str">
        <f t="shared" si="0"/>
        <v>10000NF</v>
      </c>
      <c r="B21" s="1">
        <v>10000</v>
      </c>
      <c r="C21" s="18" t="s">
        <v>54</v>
      </c>
      <c r="D21" s="11" t="s">
        <v>71</v>
      </c>
      <c r="E21" s="24">
        <v>0</v>
      </c>
      <c r="F21" s="1"/>
      <c r="G21" s="1"/>
    </row>
    <row r="22" spans="1:7" x14ac:dyDescent="0.35">
      <c r="A22" s="23" t="str">
        <f t="shared" si="0"/>
        <v>10000NG</v>
      </c>
      <c r="B22" s="1">
        <v>10000</v>
      </c>
      <c r="C22" s="18" t="s">
        <v>47</v>
      </c>
      <c r="D22" s="11" t="s">
        <v>72</v>
      </c>
      <c r="E22" s="24">
        <v>21.914093726239564</v>
      </c>
      <c r="F22" s="1"/>
      <c r="G22" s="1"/>
    </row>
    <row r="23" spans="1:7" x14ac:dyDescent="0.35">
      <c r="A23" s="23" t="str">
        <f t="shared" si="0"/>
        <v>10000NH</v>
      </c>
      <c r="B23" s="1">
        <v>10000</v>
      </c>
      <c r="C23" s="18" t="s">
        <v>55</v>
      </c>
      <c r="D23" s="11" t="s">
        <v>73</v>
      </c>
      <c r="E23" s="24">
        <v>10.125873252565876</v>
      </c>
      <c r="F23" s="1"/>
      <c r="G23" s="1"/>
    </row>
    <row r="24" spans="1:7" x14ac:dyDescent="0.35">
      <c r="A24" s="23" t="str">
        <f t="shared" si="0"/>
        <v>10000NI</v>
      </c>
      <c r="B24" s="1">
        <v>10000</v>
      </c>
      <c r="C24" s="18" t="s">
        <v>56</v>
      </c>
      <c r="D24" s="11" t="s">
        <v>74</v>
      </c>
      <c r="E24" s="24">
        <v>10.412735590378649</v>
      </c>
      <c r="F24" s="1"/>
      <c r="G24" s="1"/>
    </row>
    <row r="25" spans="1:7" x14ac:dyDescent="0.35">
      <c r="A25" s="11"/>
      <c r="B25" s="1"/>
      <c r="C25" s="18"/>
      <c r="D25" s="1"/>
      <c r="E25" s="1"/>
      <c r="F25" s="1"/>
      <c r="G25" s="1"/>
    </row>
    <row r="26" spans="1:7" x14ac:dyDescent="0.35">
      <c r="A26" s="11"/>
      <c r="B26" s="1"/>
      <c r="C26" s="18"/>
      <c r="D26" s="1"/>
      <c r="E26" s="1"/>
      <c r="F26" s="1"/>
      <c r="G26" s="1"/>
    </row>
    <row r="27" spans="1:7" x14ac:dyDescent="0.35">
      <c r="A27" s="11"/>
      <c r="B27" s="1"/>
      <c r="C27" s="18"/>
      <c r="D27" s="1"/>
      <c r="E27" s="1"/>
      <c r="F27" s="1"/>
      <c r="G27" s="1"/>
    </row>
    <row r="28" spans="1:7" x14ac:dyDescent="0.35">
      <c r="A28" s="11"/>
      <c r="B28" s="1"/>
      <c r="C28" s="18"/>
      <c r="D28" s="1"/>
      <c r="E28" s="1"/>
      <c r="F28" s="1"/>
      <c r="G28" s="1"/>
    </row>
    <row r="29" spans="1:7" x14ac:dyDescent="0.35">
      <c r="A29" s="11"/>
      <c r="B29" s="1"/>
      <c r="C29" s="18"/>
      <c r="D29" s="1"/>
      <c r="E29" s="1"/>
      <c r="F29" s="1"/>
      <c r="G29" s="1"/>
    </row>
    <row r="30" spans="1:7" x14ac:dyDescent="0.35">
      <c r="A30" s="11"/>
      <c r="B30" s="1"/>
      <c r="C30" s="18"/>
      <c r="D30" s="1"/>
      <c r="E30" s="1"/>
      <c r="F30" s="1"/>
      <c r="G30" s="1"/>
    </row>
    <row r="31" spans="1:7" x14ac:dyDescent="0.35">
      <c r="A31" s="11"/>
      <c r="B31" s="1"/>
      <c r="C31" s="18"/>
      <c r="D31" s="1"/>
      <c r="E31" s="1"/>
      <c r="F31" s="1"/>
      <c r="G31" s="1"/>
    </row>
    <row r="32" spans="1:7" x14ac:dyDescent="0.35">
      <c r="A32" s="11"/>
      <c r="B32" s="1"/>
      <c r="C32" s="18"/>
      <c r="D32" s="1"/>
      <c r="E32" s="1"/>
      <c r="F32" s="1"/>
      <c r="G32" s="1"/>
    </row>
    <row r="33" spans="1:7" x14ac:dyDescent="0.35">
      <c r="A33" s="11"/>
      <c r="B33" s="1"/>
      <c r="C33" s="18"/>
      <c r="D33" s="1"/>
      <c r="E33" s="1"/>
      <c r="F33" s="1"/>
      <c r="G33" s="1"/>
    </row>
    <row r="34" spans="1:7" x14ac:dyDescent="0.35">
      <c r="A34" s="11"/>
      <c r="B34" s="1"/>
      <c r="C34" s="18"/>
      <c r="D34" s="1"/>
      <c r="E34" s="1"/>
      <c r="F34" s="1"/>
      <c r="G34" s="1"/>
    </row>
    <row r="35" spans="1:7" x14ac:dyDescent="0.35">
      <c r="A35" s="11"/>
      <c r="B35" s="1"/>
      <c r="C35" s="18"/>
      <c r="D35" s="1"/>
      <c r="E35" s="1"/>
      <c r="F35" s="1"/>
      <c r="G35" s="1"/>
    </row>
    <row r="36" spans="1:7" x14ac:dyDescent="0.35">
      <c r="A36" s="11"/>
      <c r="B36" s="1"/>
      <c r="C36" s="18"/>
      <c r="D36" s="1"/>
      <c r="E36" s="1"/>
      <c r="F36" s="1"/>
      <c r="G36" s="1"/>
    </row>
    <row r="37" spans="1:7" x14ac:dyDescent="0.35">
      <c r="A37" s="11"/>
      <c r="B37" s="1"/>
      <c r="C37" s="18"/>
      <c r="D37" s="1"/>
      <c r="E37" s="1"/>
      <c r="F37" s="1"/>
      <c r="G37" s="1"/>
    </row>
    <row r="38" spans="1:7" x14ac:dyDescent="0.35">
      <c r="A38" s="11"/>
      <c r="B38" s="1"/>
      <c r="C38" s="18"/>
      <c r="D38" s="1"/>
      <c r="E38" s="1"/>
      <c r="F38" s="1"/>
      <c r="G38" s="1"/>
    </row>
    <row r="39" spans="1:7" x14ac:dyDescent="0.35">
      <c r="A39" s="11"/>
      <c r="B39" s="1"/>
      <c r="C39" s="18"/>
      <c r="D39" s="1"/>
      <c r="E39" s="1"/>
      <c r="F39" s="1"/>
      <c r="G39" s="1"/>
    </row>
    <row r="40" spans="1:7" x14ac:dyDescent="0.35">
      <c r="A40" s="11"/>
      <c r="B40" s="1"/>
      <c r="C40" s="18"/>
      <c r="D40" s="1"/>
      <c r="E40" s="1"/>
      <c r="F40" s="1"/>
      <c r="G40" s="1"/>
    </row>
    <row r="41" spans="1:7" x14ac:dyDescent="0.35">
      <c r="A41" s="11"/>
      <c r="B41" s="1"/>
      <c r="C41" s="18"/>
      <c r="D41" s="1"/>
      <c r="E41" s="1"/>
      <c r="F41" s="1"/>
      <c r="G41" s="1"/>
    </row>
    <row r="42" spans="1:7" x14ac:dyDescent="0.35">
      <c r="A42" s="11"/>
      <c r="B42" s="1"/>
      <c r="C42" s="18"/>
      <c r="D42" s="1"/>
      <c r="E42" s="1"/>
      <c r="F42" s="1"/>
      <c r="G42" s="1"/>
    </row>
    <row r="43" spans="1:7" x14ac:dyDescent="0.35">
      <c r="A43" s="11"/>
      <c r="B43" s="1"/>
      <c r="C43" s="18"/>
      <c r="D43" s="1"/>
      <c r="E43" s="1"/>
      <c r="F43" s="1"/>
      <c r="G43" s="1"/>
    </row>
    <row r="44" spans="1:7" x14ac:dyDescent="0.35">
      <c r="A44" s="11"/>
      <c r="B44" s="1"/>
      <c r="C44" s="18"/>
      <c r="D44" s="1"/>
      <c r="E44" s="1"/>
      <c r="F44" s="1"/>
      <c r="G44" s="1"/>
    </row>
    <row r="45" spans="1:7" x14ac:dyDescent="0.35">
      <c r="A45" s="11"/>
      <c r="B45" s="1"/>
      <c r="C45" s="18"/>
      <c r="D45" s="1"/>
      <c r="E45" s="1"/>
      <c r="F45" s="1"/>
      <c r="G45" s="1"/>
    </row>
    <row r="46" spans="1:7" x14ac:dyDescent="0.35">
      <c r="A46" s="11"/>
      <c r="B46" s="1"/>
      <c r="C46" s="18"/>
      <c r="D46" s="1"/>
      <c r="E46" s="1"/>
      <c r="F46" s="1"/>
      <c r="G46" s="1"/>
    </row>
    <row r="47" spans="1:7" x14ac:dyDescent="0.35">
      <c r="A47" s="11"/>
      <c r="B47" s="1"/>
      <c r="C47" s="18"/>
      <c r="D47" s="1"/>
      <c r="E47" s="1"/>
      <c r="F47" s="1"/>
      <c r="G47" s="1"/>
    </row>
    <row r="48" spans="1:7" x14ac:dyDescent="0.35">
      <c r="A48" s="11"/>
      <c r="B48" s="1"/>
      <c r="C48" s="18"/>
      <c r="D48" s="1"/>
      <c r="E48" s="1"/>
      <c r="F48" s="1"/>
      <c r="G48" s="1"/>
    </row>
    <row r="49" spans="1:7" x14ac:dyDescent="0.35">
      <c r="A49" s="11"/>
      <c r="B49" s="1"/>
      <c r="C49" s="18"/>
      <c r="D49" s="1"/>
      <c r="E49" s="1"/>
      <c r="F49" s="1"/>
      <c r="G49" s="1"/>
    </row>
    <row r="50" spans="1:7" x14ac:dyDescent="0.35">
      <c r="A50" s="11"/>
      <c r="B50" s="1"/>
      <c r="C50" s="18"/>
      <c r="D50" s="1"/>
      <c r="E50" s="1"/>
      <c r="F50" s="1"/>
      <c r="G50" s="1"/>
    </row>
    <row r="51" spans="1:7" x14ac:dyDescent="0.35">
      <c r="A51" s="11"/>
      <c r="B51" s="1"/>
      <c r="C51" s="18"/>
      <c r="D51" s="1"/>
      <c r="E51" s="1"/>
      <c r="F51" s="1"/>
      <c r="G51" s="1"/>
    </row>
    <row r="52" spans="1:7" x14ac:dyDescent="0.35">
      <c r="A52" s="11"/>
      <c r="B52" s="1"/>
      <c r="C52" s="18"/>
      <c r="D52" s="1"/>
      <c r="E52" s="1"/>
      <c r="F52" s="1"/>
      <c r="G52" s="1"/>
    </row>
    <row r="53" spans="1:7" x14ac:dyDescent="0.35">
      <c r="A53" s="11"/>
      <c r="B53" s="1"/>
      <c r="C53" s="18"/>
      <c r="D53" s="1"/>
      <c r="E53" s="1"/>
      <c r="F53" s="1"/>
      <c r="G53" s="1"/>
    </row>
    <row r="54" spans="1:7" x14ac:dyDescent="0.35">
      <c r="A54" s="11"/>
      <c r="B54" s="1"/>
      <c r="C54" s="18"/>
      <c r="D54" s="1"/>
      <c r="E54" s="1"/>
      <c r="F54" s="1"/>
      <c r="G54" s="1"/>
    </row>
    <row r="55" spans="1:7" x14ac:dyDescent="0.35">
      <c r="A55" s="11"/>
      <c r="B55" s="1"/>
      <c r="C55" s="18"/>
      <c r="D55" s="1"/>
      <c r="E55" s="1"/>
      <c r="F55" s="1"/>
      <c r="G55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E11:F11"/>
    <mergeCell ref="E1:F1"/>
  </mergeCells>
  <phoneticPr fontId="6" type="noConversion"/>
  <dataValidations count="2">
    <dataValidation type="list" showInputMessage="1" showErrorMessage="1" sqref="E7" xr:uid="{00000000-0002-0000-0000-000000000000}">
      <formula1>"auto select, linear drift, quadratic drift, cubic drift"</formula1>
    </dataValidation>
    <dataValidation type="list" showInputMessage="1" showErrorMessage="1" sqref="E8" xr:uid="{00000000-0002-0000-0000-000001000000}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2" sqref="A2"/>
    </sheetView>
  </sheetViews>
  <sheetFormatPr defaultRowHeight="14.5" x14ac:dyDescent="0.35"/>
  <cols>
    <col min="1" max="1" width="33.08984375" bestFit="1" customWidth="1"/>
    <col min="2" max="2" width="23" customWidth="1"/>
    <col min="3" max="3" width="24.36328125" customWidth="1"/>
    <col min="4" max="4" width="13.6328125" customWidth="1"/>
  </cols>
  <sheetData>
    <row r="1" spans="1:4" ht="29" customHeight="1" x14ac:dyDescent="0.35">
      <c r="A1" s="13" t="s">
        <v>34</v>
      </c>
      <c r="B1" s="13" t="s">
        <v>35</v>
      </c>
      <c r="C1" s="13" t="s">
        <v>36</v>
      </c>
      <c r="D1" s="13" t="s">
        <v>37</v>
      </c>
    </row>
    <row r="2" spans="1:4" x14ac:dyDescent="0.35">
      <c r="A2" t="s">
        <v>80</v>
      </c>
      <c r="B2">
        <v>10000</v>
      </c>
      <c r="C2" t="s">
        <v>57</v>
      </c>
      <c r="D2" t="s">
        <v>38</v>
      </c>
    </row>
    <row r="3" spans="1:4" x14ac:dyDescent="0.35">
      <c r="A3" s="22" t="s">
        <v>81</v>
      </c>
      <c r="B3" s="22">
        <v>10000</v>
      </c>
      <c r="C3" s="22" t="s">
        <v>57</v>
      </c>
      <c r="D3" s="22" t="s">
        <v>38</v>
      </c>
    </row>
    <row r="4" spans="1:4" x14ac:dyDescent="0.35">
      <c r="A4" s="22" t="s">
        <v>82</v>
      </c>
      <c r="B4" s="22">
        <v>10000</v>
      </c>
      <c r="C4" s="22" t="s">
        <v>57</v>
      </c>
      <c r="D4" s="22" t="s">
        <v>38</v>
      </c>
    </row>
    <row r="5" spans="1:4" x14ac:dyDescent="0.35">
      <c r="A5" s="22" t="s">
        <v>83</v>
      </c>
      <c r="B5" s="22">
        <v>10000</v>
      </c>
      <c r="C5" s="22" t="s">
        <v>57</v>
      </c>
      <c r="D5" s="22" t="s">
        <v>38</v>
      </c>
    </row>
    <row r="6" spans="1:4" x14ac:dyDescent="0.35">
      <c r="A6" s="22" t="s">
        <v>84</v>
      </c>
      <c r="B6" s="22">
        <v>10000</v>
      </c>
      <c r="C6" s="22" t="s">
        <v>57</v>
      </c>
      <c r="D6" s="22" t="s">
        <v>38</v>
      </c>
    </row>
    <row r="7" spans="1:4" x14ac:dyDescent="0.35">
      <c r="A7" s="22"/>
    </row>
    <row r="8" spans="1:4" x14ac:dyDescent="0.35">
      <c r="A8" s="22"/>
    </row>
    <row r="9" spans="1:4" x14ac:dyDescent="0.35">
      <c r="A9" s="22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0266-F043-49C4-8086-1A7429301C9B}">
  <dimension ref="A1:N18"/>
  <sheetViews>
    <sheetView workbookViewId="0">
      <selection activeCell="D21" sqref="D21"/>
    </sheetView>
  </sheetViews>
  <sheetFormatPr defaultRowHeight="14.5" x14ac:dyDescent="0.35"/>
  <cols>
    <col min="1" max="1" width="11.453125" bestFit="1" customWidth="1"/>
    <col min="2" max="2" width="11.08984375" bestFit="1" customWidth="1"/>
    <col min="3" max="3" width="17.26953125" bestFit="1" customWidth="1"/>
    <col min="4" max="4" width="31.08984375" bestFit="1" customWidth="1"/>
    <col min="9" max="9" width="12.26953125" customWidth="1"/>
    <col min="14" max="14" width="11.36328125" bestFit="1" customWidth="1"/>
  </cols>
  <sheetData>
    <row r="1" spans="1:14" x14ac:dyDescent="0.35">
      <c r="A1" s="25" t="s">
        <v>59</v>
      </c>
      <c r="B1" s="26" t="s">
        <v>60</v>
      </c>
      <c r="C1" s="27" t="s">
        <v>61</v>
      </c>
      <c r="D1" s="28" t="s">
        <v>62</v>
      </c>
      <c r="E1" t="s">
        <v>101</v>
      </c>
      <c r="F1" s="44"/>
    </row>
    <row r="2" spans="1:14" x14ac:dyDescent="0.35">
      <c r="A2" s="29" t="s">
        <v>85</v>
      </c>
      <c r="B2" s="30" t="s">
        <v>63</v>
      </c>
      <c r="C2" s="31">
        <v>1.3238097000000001E-2</v>
      </c>
      <c r="D2" s="32">
        <v>26</v>
      </c>
      <c r="E2" s="35">
        <v>0</v>
      </c>
      <c r="F2" s="45"/>
      <c r="N2" s="43"/>
    </row>
    <row r="3" spans="1:14" x14ac:dyDescent="0.35">
      <c r="A3" s="33" t="s">
        <v>63</v>
      </c>
      <c r="B3" s="36" t="s">
        <v>86</v>
      </c>
      <c r="C3" s="37">
        <v>2.9076542E-2</v>
      </c>
      <c r="D3" s="34">
        <v>26</v>
      </c>
      <c r="E3" s="35">
        <v>-1.9910000000000001</v>
      </c>
      <c r="F3" s="45"/>
      <c r="N3" s="43"/>
    </row>
    <row r="4" spans="1:14" x14ac:dyDescent="0.35">
      <c r="A4" s="38" t="s">
        <v>86</v>
      </c>
      <c r="B4" s="39" t="s">
        <v>64</v>
      </c>
      <c r="C4" s="40">
        <v>-3.0811903000000002E-2</v>
      </c>
      <c r="D4" s="41">
        <v>26</v>
      </c>
      <c r="E4" s="35">
        <v>-1.9910000000000001</v>
      </c>
      <c r="F4" s="45"/>
      <c r="N4" s="43"/>
    </row>
    <row r="5" spans="1:14" x14ac:dyDescent="0.35">
      <c r="A5" s="33" t="s">
        <v>88</v>
      </c>
      <c r="B5" s="36" t="s">
        <v>63</v>
      </c>
      <c r="C5" s="37">
        <v>3.9097021000000003E-2</v>
      </c>
      <c r="D5" s="34">
        <v>26</v>
      </c>
      <c r="E5" s="35">
        <v>0</v>
      </c>
      <c r="F5" s="45"/>
      <c r="N5" s="43"/>
    </row>
    <row r="6" spans="1:14" x14ac:dyDescent="0.35">
      <c r="A6" s="33" t="s">
        <v>63</v>
      </c>
      <c r="B6" s="36" t="s">
        <v>89</v>
      </c>
      <c r="C6" s="37">
        <v>-0.11582920100000001</v>
      </c>
      <c r="D6" s="34">
        <v>26</v>
      </c>
      <c r="E6" s="35">
        <v>4.3999999999999997E-2</v>
      </c>
      <c r="F6" s="45"/>
      <c r="N6" s="43"/>
    </row>
    <row r="7" spans="1:14" x14ac:dyDescent="0.35">
      <c r="A7" s="33" t="s">
        <v>89</v>
      </c>
      <c r="B7" s="36" t="s">
        <v>64</v>
      </c>
      <c r="C7" s="37">
        <v>0.11409791</v>
      </c>
      <c r="D7" s="34">
        <v>26</v>
      </c>
      <c r="E7" s="35">
        <v>4.3999999999999997E-2</v>
      </c>
      <c r="F7" s="45"/>
      <c r="N7" s="43"/>
    </row>
    <row r="8" spans="1:14" x14ac:dyDescent="0.35">
      <c r="A8" s="29" t="s">
        <v>90</v>
      </c>
      <c r="B8" s="30" t="s">
        <v>63</v>
      </c>
      <c r="C8" s="31">
        <v>3.5127347000000003E-2</v>
      </c>
      <c r="D8" s="32">
        <v>26</v>
      </c>
      <c r="E8" s="35">
        <v>0</v>
      </c>
      <c r="F8" s="45"/>
      <c r="N8" s="43"/>
    </row>
    <row r="9" spans="1:14" x14ac:dyDescent="0.35">
      <c r="A9" s="33" t="s">
        <v>63</v>
      </c>
      <c r="B9" s="36" t="s">
        <v>91</v>
      </c>
      <c r="C9" s="37">
        <v>-8.2610208000000004E-2</v>
      </c>
      <c r="D9" s="34">
        <v>26</v>
      </c>
      <c r="E9" s="35">
        <v>-5.5190000000000001</v>
      </c>
      <c r="F9" s="45"/>
      <c r="N9" s="43"/>
    </row>
    <row r="10" spans="1:14" x14ac:dyDescent="0.35">
      <c r="A10" s="38" t="s">
        <v>91</v>
      </c>
      <c r="B10" s="39" t="s">
        <v>64</v>
      </c>
      <c r="C10" s="40">
        <v>8.0867791999999994E-2</v>
      </c>
      <c r="D10" s="41">
        <v>26</v>
      </c>
      <c r="E10" s="35">
        <v>-5.5190000000000001</v>
      </c>
      <c r="F10" s="45"/>
      <c r="N10" s="43"/>
    </row>
    <row r="11" spans="1:14" x14ac:dyDescent="0.35">
      <c r="A11" s="33" t="s">
        <v>92</v>
      </c>
      <c r="B11" s="36" t="s">
        <v>63</v>
      </c>
      <c r="C11" s="37">
        <v>4.0836667E-2</v>
      </c>
      <c r="D11" s="34">
        <v>26</v>
      </c>
      <c r="E11" s="35">
        <v>0</v>
      </c>
      <c r="F11" s="45"/>
      <c r="N11" s="43"/>
    </row>
    <row r="12" spans="1:14" x14ac:dyDescent="0.35">
      <c r="A12" s="33" t="s">
        <v>63</v>
      </c>
      <c r="B12" s="36" t="s">
        <v>93</v>
      </c>
      <c r="C12" s="37">
        <v>-1.2726667000000001E-2</v>
      </c>
      <c r="D12" s="34">
        <v>26</v>
      </c>
      <c r="E12" s="35">
        <v>4.7629999999999999</v>
      </c>
      <c r="F12" s="45"/>
      <c r="N12" s="43"/>
    </row>
    <row r="13" spans="1:14" x14ac:dyDescent="0.35">
      <c r="A13" s="33" t="s">
        <v>93</v>
      </c>
      <c r="B13" s="36" t="s">
        <v>64</v>
      </c>
      <c r="C13" s="37">
        <v>1.1004814999999999E-2</v>
      </c>
      <c r="D13" s="34">
        <v>26</v>
      </c>
      <c r="E13" s="35">
        <v>4.7629999999999999</v>
      </c>
      <c r="F13" s="45"/>
      <c r="N13" s="43"/>
    </row>
    <row r="14" spans="1:14" x14ac:dyDescent="0.35">
      <c r="A14" s="29" t="s">
        <v>94</v>
      </c>
      <c r="B14" s="30" t="s">
        <v>63</v>
      </c>
      <c r="C14" s="31">
        <v>0.14725275500000001</v>
      </c>
      <c r="D14" s="32">
        <v>26</v>
      </c>
      <c r="E14" s="35">
        <v>0</v>
      </c>
      <c r="F14" s="45"/>
      <c r="N14" s="43"/>
    </row>
    <row r="15" spans="1:14" x14ac:dyDescent="0.35">
      <c r="A15" s="33" t="s">
        <v>63</v>
      </c>
      <c r="B15" s="36" t="s">
        <v>95</v>
      </c>
      <c r="C15" s="37">
        <v>0.100496088</v>
      </c>
      <c r="D15" s="34">
        <v>26</v>
      </c>
      <c r="E15" s="35">
        <v>2.7029999999999998</v>
      </c>
      <c r="F15" s="45"/>
      <c r="N15" s="43"/>
    </row>
    <row r="16" spans="1:14" x14ac:dyDescent="0.35">
      <c r="A16" s="38" t="s">
        <v>95</v>
      </c>
      <c r="B16" s="39" t="s">
        <v>64</v>
      </c>
      <c r="C16" s="40">
        <v>-0.10222206</v>
      </c>
      <c r="D16" s="41">
        <v>26</v>
      </c>
      <c r="E16" s="35">
        <v>2.7029999999999998</v>
      </c>
      <c r="F16" s="45"/>
      <c r="N16" s="43"/>
    </row>
    <row r="17" spans="5:6" x14ac:dyDescent="0.35">
      <c r="E17" s="35"/>
      <c r="F17" s="45"/>
    </row>
    <row r="18" spans="5:6" x14ac:dyDescent="0.35">
      <c r="F18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48F2-7C3F-4D51-BA01-6094ADD4F25D}">
  <dimension ref="A1:M14"/>
  <sheetViews>
    <sheetView workbookViewId="0">
      <selection activeCell="N8" sqref="N8"/>
    </sheetView>
  </sheetViews>
  <sheetFormatPr defaultRowHeight="14.5" x14ac:dyDescent="0.35"/>
  <cols>
    <col min="5" max="5" width="18.453125" customWidth="1"/>
    <col min="6" max="6" width="14.7265625" bestFit="1" customWidth="1"/>
    <col min="7" max="7" width="9.81640625" bestFit="1" customWidth="1"/>
  </cols>
  <sheetData>
    <row r="1" spans="1:13" s="35" customFormat="1" x14ac:dyDescent="0.35">
      <c r="B1" s="35" t="s">
        <v>102</v>
      </c>
      <c r="C1" s="35" t="s">
        <v>103</v>
      </c>
      <c r="D1" s="35" t="s">
        <v>104</v>
      </c>
      <c r="E1" s="35" t="s">
        <v>105</v>
      </c>
      <c r="F1" s="35" t="s">
        <v>106</v>
      </c>
      <c r="G1" s="35" t="s">
        <v>107</v>
      </c>
      <c r="H1" s="35" t="s">
        <v>108</v>
      </c>
      <c r="I1" s="35" t="s">
        <v>109</v>
      </c>
      <c r="K1" s="35" t="s">
        <v>113</v>
      </c>
      <c r="L1" s="35" t="s">
        <v>114</v>
      </c>
      <c r="M1" s="35" t="s">
        <v>115</v>
      </c>
    </row>
    <row r="2" spans="1:13" x14ac:dyDescent="0.35">
      <c r="A2" s="45"/>
      <c r="B2">
        <v>10000</v>
      </c>
      <c r="C2" t="s">
        <v>91</v>
      </c>
      <c r="D2" t="s">
        <v>5</v>
      </c>
      <c r="E2" s="46">
        <v>10000.085866240001</v>
      </c>
      <c r="F2">
        <v>420.95699999999999</v>
      </c>
      <c r="G2">
        <v>841.91300000000001</v>
      </c>
      <c r="H2">
        <v>2</v>
      </c>
      <c r="K2">
        <f>G2/1000</f>
        <v>0.84191300000000002</v>
      </c>
      <c r="L2" s="42">
        <v>0.84191399999999994</v>
      </c>
      <c r="M2">
        <f>K2-L2</f>
        <v>-9.9999999991773336E-7</v>
      </c>
    </row>
    <row r="3" spans="1:13" x14ac:dyDescent="0.35">
      <c r="A3" s="45"/>
      <c r="B3">
        <v>10000</v>
      </c>
      <c r="C3" t="s">
        <v>92</v>
      </c>
      <c r="D3" t="s">
        <v>5</v>
      </c>
      <c r="E3" s="46">
        <v>10000.044098218001</v>
      </c>
      <c r="F3">
        <v>421.27699999999999</v>
      </c>
      <c r="G3">
        <v>842.55399999999997</v>
      </c>
      <c r="H3">
        <v>2</v>
      </c>
      <c r="K3" s="35">
        <f t="shared" ref="K3:K11" si="0">G3/1000</f>
        <v>0.84255400000000003</v>
      </c>
      <c r="L3" s="42">
        <v>0.84255400000000003</v>
      </c>
      <c r="M3" s="42">
        <f t="shared" ref="M3:M11" si="1">K3-L3</f>
        <v>0</v>
      </c>
    </row>
    <row r="4" spans="1:13" x14ac:dyDescent="0.35">
      <c r="A4" s="45"/>
      <c r="B4">
        <v>10000</v>
      </c>
      <c r="C4" t="s">
        <v>93</v>
      </c>
      <c r="D4" t="s">
        <v>5</v>
      </c>
      <c r="E4" s="46">
        <v>10000.015992981</v>
      </c>
      <c r="F4">
        <v>425.18700000000001</v>
      </c>
      <c r="G4">
        <v>850.37400000000002</v>
      </c>
      <c r="H4">
        <v>2</v>
      </c>
      <c r="K4" s="35">
        <f t="shared" si="0"/>
        <v>0.85037400000000007</v>
      </c>
      <c r="L4" s="42">
        <v>0.85037368837708471</v>
      </c>
      <c r="M4" s="42">
        <f t="shared" si="1"/>
        <v>3.116229153610206E-7</v>
      </c>
    </row>
    <row r="5" spans="1:13" x14ac:dyDescent="0.35">
      <c r="A5" s="45"/>
      <c r="B5">
        <v>10000</v>
      </c>
      <c r="C5" t="s">
        <v>94</v>
      </c>
      <c r="D5" t="s">
        <v>5</v>
      </c>
      <c r="E5" s="46">
        <v>10000.150514306</v>
      </c>
      <c r="F5">
        <v>32093.012999999999</v>
      </c>
      <c r="G5">
        <v>64186.025999999998</v>
      </c>
      <c r="H5">
        <v>2</v>
      </c>
      <c r="K5" s="35">
        <f t="shared" si="0"/>
        <v>64.186025999999998</v>
      </c>
      <c r="L5" s="42">
        <v>64.18602605707224</v>
      </c>
      <c r="M5" s="42">
        <f t="shared" si="1"/>
        <v>-5.7072242043432198E-8</v>
      </c>
    </row>
    <row r="6" spans="1:13" x14ac:dyDescent="0.35">
      <c r="A6" s="45"/>
      <c r="B6">
        <v>10000</v>
      </c>
      <c r="C6" t="s">
        <v>95</v>
      </c>
      <c r="D6" t="s">
        <v>5</v>
      </c>
      <c r="E6" s="46">
        <v>9999.9027681660009</v>
      </c>
      <c r="F6">
        <v>420.95299999999997</v>
      </c>
      <c r="G6">
        <v>841.90599999999995</v>
      </c>
      <c r="H6">
        <v>2</v>
      </c>
      <c r="K6" s="35">
        <f t="shared" si="0"/>
        <v>0.84190599999999993</v>
      </c>
      <c r="L6" s="42">
        <v>0.84190599999999993</v>
      </c>
      <c r="M6" s="42">
        <f t="shared" si="1"/>
        <v>0</v>
      </c>
    </row>
    <row r="7" spans="1:13" x14ac:dyDescent="0.35">
      <c r="A7" s="45"/>
      <c r="B7">
        <v>10000</v>
      </c>
      <c r="C7" t="s">
        <v>85</v>
      </c>
      <c r="D7" t="s">
        <v>5</v>
      </c>
      <c r="E7" s="46">
        <v>10000.016499648</v>
      </c>
      <c r="F7">
        <v>14407.233</v>
      </c>
      <c r="G7">
        <v>28814.467000000001</v>
      </c>
      <c r="H7">
        <v>2</v>
      </c>
      <c r="K7" s="35">
        <f t="shared" si="0"/>
        <v>28.814467</v>
      </c>
      <c r="L7">
        <v>28.814466884851551</v>
      </c>
      <c r="M7" s="42">
        <f t="shared" si="1"/>
        <v>1.1514844899807031E-7</v>
      </c>
    </row>
    <row r="8" spans="1:13" x14ac:dyDescent="0.35">
      <c r="A8" s="45"/>
      <c r="B8">
        <v>10000</v>
      </c>
      <c r="C8" t="s">
        <v>86</v>
      </c>
      <c r="D8" t="s">
        <v>5</v>
      </c>
      <c r="E8" s="46">
        <v>9999.9741830179992</v>
      </c>
      <c r="F8">
        <v>420.95400000000001</v>
      </c>
      <c r="G8">
        <v>841.90899999999999</v>
      </c>
      <c r="H8">
        <v>2</v>
      </c>
      <c r="K8" s="35">
        <f t="shared" si="0"/>
        <v>0.84190900000000002</v>
      </c>
      <c r="L8">
        <v>0.84190799999999999</v>
      </c>
      <c r="M8" s="42">
        <f t="shared" si="1"/>
        <v>1.0000000000287557E-6</v>
      </c>
    </row>
    <row r="9" spans="1:13" x14ac:dyDescent="0.35">
      <c r="A9" s="45"/>
      <c r="B9">
        <v>10000</v>
      </c>
      <c r="C9" t="s">
        <v>88</v>
      </c>
      <c r="D9" t="s">
        <v>5</v>
      </c>
      <c r="E9" s="46">
        <v>10000.042358572</v>
      </c>
      <c r="F9">
        <v>21918.143</v>
      </c>
      <c r="G9">
        <v>43836.285000000003</v>
      </c>
      <c r="H9">
        <v>2</v>
      </c>
      <c r="K9" s="35">
        <f t="shared" si="0"/>
        <v>43.836285000000004</v>
      </c>
      <c r="L9">
        <v>43.836285342311619</v>
      </c>
      <c r="M9" s="42">
        <f t="shared" si="1"/>
        <v>-3.423116154976924E-7</v>
      </c>
    </row>
    <row r="10" spans="1:13" x14ac:dyDescent="0.35">
      <c r="A10" s="45"/>
      <c r="B10">
        <v>10000</v>
      </c>
      <c r="C10" t="s">
        <v>89</v>
      </c>
      <c r="D10" t="s">
        <v>5</v>
      </c>
      <c r="E10" s="46">
        <v>10000.119090796001</v>
      </c>
      <c r="F10">
        <v>10134.620000000001</v>
      </c>
      <c r="G10">
        <v>20269.239000000001</v>
      </c>
      <c r="H10">
        <v>2</v>
      </c>
      <c r="K10" s="35">
        <f t="shared" si="0"/>
        <v>20.269239000000002</v>
      </c>
      <c r="L10">
        <v>20.26923914929991</v>
      </c>
      <c r="M10" s="42">
        <f t="shared" si="1"/>
        <v>-1.4929990754808387E-7</v>
      </c>
    </row>
    <row r="11" spans="1:13" x14ac:dyDescent="0.35">
      <c r="A11" s="45"/>
      <c r="B11">
        <v>10000</v>
      </c>
      <c r="C11" t="s">
        <v>90</v>
      </c>
      <c r="D11" t="s">
        <v>5</v>
      </c>
      <c r="E11" s="46">
        <v>10000.038388898</v>
      </c>
      <c r="F11">
        <v>10421.254000000001</v>
      </c>
      <c r="G11">
        <v>20842.508000000002</v>
      </c>
      <c r="H11">
        <v>2</v>
      </c>
      <c r="K11" s="35">
        <f t="shared" si="0"/>
        <v>20.842508000000002</v>
      </c>
      <c r="L11">
        <v>20.842508177843392</v>
      </c>
      <c r="M11" s="42">
        <f t="shared" si="1"/>
        <v>-1.7784338979254244E-7</v>
      </c>
    </row>
    <row r="12" spans="1:13" x14ac:dyDescent="0.35">
      <c r="A12" s="45"/>
      <c r="B12">
        <v>10000</v>
      </c>
      <c r="C12" t="s">
        <v>64</v>
      </c>
      <c r="D12" t="s">
        <v>24</v>
      </c>
      <c r="E12" s="46">
        <v>10000.00499293</v>
      </c>
      <c r="F12">
        <v>420.79399999999998</v>
      </c>
      <c r="G12">
        <v>841.58900000000006</v>
      </c>
      <c r="H12">
        <v>2</v>
      </c>
      <c r="I12" s="35" t="s">
        <v>97</v>
      </c>
      <c r="J12" s="35" t="s">
        <v>98</v>
      </c>
      <c r="M12" s="42"/>
    </row>
    <row r="13" spans="1:13" x14ac:dyDescent="0.35">
      <c r="A13" s="45"/>
      <c r="B13">
        <v>10000</v>
      </c>
      <c r="C13" t="s">
        <v>63</v>
      </c>
      <c r="D13" t="s">
        <v>96</v>
      </c>
      <c r="E13" s="46">
        <v>10000.003261551001</v>
      </c>
      <c r="F13">
        <v>294.61399999999998</v>
      </c>
      <c r="G13">
        <v>589.22799999999995</v>
      </c>
      <c r="H13">
        <v>2</v>
      </c>
      <c r="I13" s="35" t="s">
        <v>99</v>
      </c>
      <c r="J13" s="35" t="s">
        <v>100</v>
      </c>
      <c r="M13" s="42"/>
    </row>
    <row r="14" spans="1:13" x14ac:dyDescent="0.35">
      <c r="A14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</vt:lpstr>
      <vt:lpstr>Scheme</vt:lpstr>
      <vt:lpstr>InputData</vt:lpstr>
      <vt:lpstr>OutputData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2021-04-14T02:22:31Z</dcterms:modified>
</cp:coreProperties>
</file>