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midity\PycharmProjects\hs-logger\hs-logger\autoprofiles\"/>
    </mc:Choice>
  </mc:AlternateContent>
  <xr:revisionPtr revIDLastSave="0" documentId="13_ncr:1_{CEA5C9A8-A0CA-4E12-BED7-ADFED27793D7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a230921_H96140234_HumiditySTDs_" sheetId="1" r:id="rId1"/>
    <sheet name="a230921_H96140234_H Cutshor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6" i="2" l="1"/>
  <c r="M50" i="2" s="1"/>
  <c r="L51" i="2"/>
  <c r="L52" i="2" s="1"/>
  <c r="L53" i="2" s="1"/>
  <c r="L54" i="2" s="1"/>
  <c r="L55" i="2" s="1"/>
  <c r="L56" i="2" s="1"/>
  <c r="L57" i="2" s="1"/>
  <c r="L58" i="2" s="1"/>
  <c r="L59" i="2" s="1"/>
  <c r="L60" i="2" s="1"/>
  <c r="L61" i="2" s="1"/>
  <c r="L62" i="2" s="1"/>
  <c r="L63" i="2" s="1"/>
  <c r="L64" i="2" s="1"/>
  <c r="L65" i="2" s="1"/>
  <c r="L66" i="2" s="1"/>
  <c r="L67" i="2" s="1"/>
  <c r="L68" i="2" s="1"/>
  <c r="L69" i="2" s="1"/>
  <c r="L70" i="2" s="1"/>
  <c r="L71" i="2" s="1"/>
  <c r="L72" i="2" s="1"/>
  <c r="J50" i="2"/>
  <c r="K50" i="2" s="1"/>
  <c r="K51" i="2"/>
  <c r="K52" i="2"/>
  <c r="K53" i="2"/>
  <c r="K54" i="2"/>
  <c r="K55" i="2"/>
  <c r="K56" i="2"/>
  <c r="K57" i="2"/>
  <c r="K58" i="2"/>
  <c r="J51" i="2"/>
  <c r="J52" i="2"/>
  <c r="J53" i="2"/>
  <c r="J54" i="2"/>
  <c r="J55" i="2"/>
  <c r="J56" i="2"/>
  <c r="J57" i="2"/>
  <c r="J58" i="2"/>
  <c r="J59" i="2"/>
  <c r="K59" i="2" s="1"/>
  <c r="J60" i="2"/>
  <c r="K60" i="2" s="1"/>
  <c r="J61" i="2"/>
  <c r="K61" i="2" s="1"/>
  <c r="J62" i="2"/>
  <c r="K62" i="2" s="1"/>
  <c r="J63" i="2"/>
  <c r="K63" i="2" s="1"/>
  <c r="J64" i="2"/>
  <c r="K64" i="2" s="1"/>
  <c r="J65" i="2"/>
  <c r="K65" i="2" s="1"/>
  <c r="J66" i="2"/>
  <c r="K66" i="2" s="1"/>
  <c r="J67" i="2"/>
  <c r="K67" i="2" s="1"/>
  <c r="J68" i="2"/>
  <c r="K68" i="2" s="1"/>
  <c r="J69" i="2"/>
  <c r="K69" i="2" s="1"/>
  <c r="J70" i="2"/>
  <c r="K70" i="2" s="1"/>
  <c r="J71" i="2"/>
  <c r="K71" i="2" s="1"/>
  <c r="J72" i="2"/>
  <c r="K72" i="2" s="1"/>
  <c r="N53" i="2"/>
  <c r="H3" i="2"/>
  <c r="H3" i="1"/>
  <c r="J75" i="1" s="1"/>
  <c r="K75" i="1" s="1"/>
  <c r="M63" i="2" l="1"/>
  <c r="M65" i="2"/>
  <c r="M56" i="2"/>
  <c r="M70" i="2"/>
  <c r="M62" i="2"/>
  <c r="M67" i="2"/>
  <c r="M59" i="2"/>
  <c r="M51" i="2"/>
  <c r="M66" i="2"/>
  <c r="M58" i="2"/>
  <c r="M72" i="2"/>
  <c r="M71" i="2"/>
  <c r="M53" i="2"/>
  <c r="M57" i="2"/>
  <c r="M64" i="2"/>
  <c r="M55" i="2"/>
  <c r="M54" i="2"/>
  <c r="M69" i="2"/>
  <c r="M61" i="2"/>
  <c r="M68" i="2"/>
  <c r="M60" i="2"/>
  <c r="M52" i="2"/>
  <c r="J48" i="2"/>
  <c r="K48" i="2" s="1"/>
  <c r="J21" i="2"/>
  <c r="K21" i="2" s="1"/>
  <c r="J12" i="2"/>
  <c r="K12" i="2" s="1"/>
  <c r="J30" i="2"/>
  <c r="K30" i="2" s="1"/>
  <c r="J39" i="2"/>
  <c r="K39" i="2" s="1"/>
  <c r="J12" i="1"/>
  <c r="K12" i="1" s="1"/>
  <c r="J30" i="1"/>
  <c r="K30" i="1" s="1"/>
  <c r="J39" i="1"/>
  <c r="K39" i="1" s="1"/>
  <c r="J48" i="1"/>
  <c r="K48" i="1" s="1"/>
  <c r="J57" i="1"/>
  <c r="K57" i="1" s="1"/>
  <c r="J21" i="1"/>
  <c r="K21" i="1" s="1"/>
  <c r="J66" i="1"/>
  <c r="K66" i="1" s="1"/>
</calcChain>
</file>

<file path=xl/sharedStrings.xml><?xml version="1.0" encoding="utf-8"?>
<sst xmlns="http://schemas.openxmlformats.org/spreadsheetml/2006/main" count="52" uniqueCount="15">
  <si>
    <t>Points</t>
  </si>
  <si>
    <t>Soak</t>
  </si>
  <si>
    <t>Assured</t>
  </si>
  <si>
    <t>T_2900</t>
  </si>
  <si>
    <t>RH_2900</t>
  </si>
  <si>
    <t>Q_2900</t>
  </si>
  <si>
    <t>HG2900.set_ts</t>
  </si>
  <si>
    <t>HG2900.set_rh</t>
  </si>
  <si>
    <t>HG2900.set_q</t>
  </si>
  <si>
    <t>a230921_H96140234_HumiditySTDs_HMPs</t>
  </si>
  <si>
    <t>newT</t>
  </si>
  <si>
    <t>last</t>
  </si>
  <si>
    <t>Last</t>
  </si>
  <si>
    <t>Projected completion</t>
  </si>
  <si>
    <t>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</si>
</sst>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4" fillId="0" borderId="0" xfId="0" applyFont="1" applyFill="1"/>
    <xf numFmtId="0" fontId="18" fillId="0" borderId="0" xfId="0" applyFont="1"/>
    <xf numFmtId="2" fontId="0" fillId="0" borderId="0" xfId="0" applyNumberFormat="1"/>
    <xf numFmtId="2" fontId="18" fillId="0" borderId="0" xfId="0" applyNumberFormat="1" applyFont="1"/>
    <xf numFmtId="22" fontId="0" fillId="0" borderId="0" xfId="0" applyNumberFormat="1"/>
    <xf numFmtId="0" fontId="16" fillId="0" borderId="0" xfId="0" applyFont="1"/>
    <xf numFmtId="22" fontId="19" fillId="0" borderId="0" xfId="0" applyNumberFormat="1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5"/>
  <sheetViews>
    <sheetView workbookViewId="0">
      <selection activeCell="O70" sqref="O70"/>
    </sheetView>
  </sheetViews>
  <sheetFormatPr defaultRowHeight="15" x14ac:dyDescent="0.25"/>
  <sheetData>
    <row r="1" spans="1:11" x14ac:dyDescent="0.25">
      <c r="A1" t="s">
        <v>9</v>
      </c>
    </row>
    <row r="2" spans="1:11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11" x14ac:dyDescent="0.25">
      <c r="D3" t="s">
        <v>6</v>
      </c>
      <c r="E3" t="s">
        <v>7</v>
      </c>
      <c r="F3" t="s">
        <v>8</v>
      </c>
      <c r="H3">
        <f>SUM(B4:B12)/60</f>
        <v>10.333333333333334</v>
      </c>
    </row>
    <row r="4" spans="1:11" x14ac:dyDescent="0.25">
      <c r="A4">
        <v>1</v>
      </c>
      <c r="B4">
        <v>180</v>
      </c>
      <c r="C4">
        <v>0</v>
      </c>
      <c r="D4">
        <v>0.1</v>
      </c>
      <c r="E4">
        <v>10</v>
      </c>
      <c r="F4">
        <v>15</v>
      </c>
      <c r="G4" t="s">
        <v>10</v>
      </c>
    </row>
    <row r="5" spans="1:11" x14ac:dyDescent="0.25">
      <c r="A5">
        <v>2</v>
      </c>
      <c r="B5">
        <v>50</v>
      </c>
      <c r="C5">
        <v>0</v>
      </c>
      <c r="D5">
        <v>0.1</v>
      </c>
      <c r="E5">
        <v>31</v>
      </c>
      <c r="F5">
        <v>15</v>
      </c>
    </row>
    <row r="6" spans="1:11" x14ac:dyDescent="0.25">
      <c r="A6">
        <v>3</v>
      </c>
      <c r="B6">
        <v>50</v>
      </c>
      <c r="C6">
        <v>0</v>
      </c>
      <c r="D6">
        <v>0.1</v>
      </c>
      <c r="E6">
        <v>52</v>
      </c>
      <c r="F6">
        <v>15</v>
      </c>
    </row>
    <row r="7" spans="1:11" x14ac:dyDescent="0.25">
      <c r="A7">
        <v>4</v>
      </c>
      <c r="B7">
        <v>50</v>
      </c>
      <c r="C7">
        <v>0</v>
      </c>
      <c r="D7">
        <v>0.1</v>
      </c>
      <c r="E7">
        <v>73</v>
      </c>
      <c r="F7">
        <v>15</v>
      </c>
    </row>
    <row r="8" spans="1:11" x14ac:dyDescent="0.25">
      <c r="A8">
        <v>5</v>
      </c>
      <c r="B8">
        <v>90</v>
      </c>
      <c r="C8">
        <v>0</v>
      </c>
      <c r="D8">
        <v>0.1</v>
      </c>
      <c r="E8">
        <v>95</v>
      </c>
      <c r="F8">
        <v>15</v>
      </c>
    </row>
    <row r="9" spans="1:11" x14ac:dyDescent="0.25">
      <c r="A9">
        <v>6</v>
      </c>
      <c r="B9">
        <v>50</v>
      </c>
      <c r="C9">
        <v>0</v>
      </c>
      <c r="D9">
        <v>0.1</v>
      </c>
      <c r="E9">
        <v>73</v>
      </c>
      <c r="F9">
        <v>15</v>
      </c>
    </row>
    <row r="10" spans="1:11" x14ac:dyDescent="0.25">
      <c r="A10">
        <v>7</v>
      </c>
      <c r="B10">
        <v>50</v>
      </c>
      <c r="C10">
        <v>0</v>
      </c>
      <c r="D10">
        <v>0.1</v>
      </c>
      <c r="E10">
        <v>52</v>
      </c>
      <c r="F10">
        <v>15</v>
      </c>
    </row>
    <row r="11" spans="1:11" x14ac:dyDescent="0.25">
      <c r="A11">
        <v>8</v>
      </c>
      <c r="B11">
        <v>50</v>
      </c>
      <c r="C11">
        <v>0</v>
      </c>
      <c r="D11">
        <v>0.1</v>
      </c>
      <c r="E11">
        <v>31</v>
      </c>
      <c r="F11">
        <v>15</v>
      </c>
    </row>
    <row r="12" spans="1:11" x14ac:dyDescent="0.25">
      <c r="A12">
        <v>9</v>
      </c>
      <c r="B12">
        <v>50</v>
      </c>
      <c r="C12">
        <v>0</v>
      </c>
      <c r="D12">
        <v>0.1</v>
      </c>
      <c r="E12">
        <v>10</v>
      </c>
      <c r="F12">
        <v>15</v>
      </c>
      <c r="I12">
        <v>1</v>
      </c>
      <c r="J12">
        <f>I12*$H$3</f>
        <v>10.333333333333334</v>
      </c>
      <c r="K12">
        <f>J12/24</f>
        <v>0.43055555555555558</v>
      </c>
    </row>
    <row r="13" spans="1:11" x14ac:dyDescent="0.25">
      <c r="A13">
        <v>10</v>
      </c>
      <c r="B13">
        <v>180</v>
      </c>
      <c r="C13">
        <v>0</v>
      </c>
      <c r="D13">
        <v>15</v>
      </c>
      <c r="E13">
        <v>10</v>
      </c>
      <c r="F13">
        <v>15</v>
      </c>
      <c r="G13" t="s">
        <v>10</v>
      </c>
    </row>
    <row r="14" spans="1:11" x14ac:dyDescent="0.25">
      <c r="A14">
        <v>11</v>
      </c>
      <c r="B14">
        <v>50</v>
      </c>
      <c r="C14">
        <v>0</v>
      </c>
      <c r="D14">
        <v>15</v>
      </c>
      <c r="E14">
        <v>31</v>
      </c>
      <c r="F14">
        <v>15</v>
      </c>
    </row>
    <row r="15" spans="1:11" x14ac:dyDescent="0.25">
      <c r="A15">
        <v>12</v>
      </c>
      <c r="B15">
        <v>50</v>
      </c>
      <c r="C15">
        <v>0</v>
      </c>
      <c r="D15">
        <v>15</v>
      </c>
      <c r="E15">
        <v>52</v>
      </c>
      <c r="F15">
        <v>15</v>
      </c>
    </row>
    <row r="16" spans="1:11" x14ac:dyDescent="0.25">
      <c r="A16">
        <v>13</v>
      </c>
      <c r="B16">
        <v>50</v>
      </c>
      <c r="C16">
        <v>0</v>
      </c>
      <c r="D16">
        <v>15</v>
      </c>
      <c r="E16">
        <v>73</v>
      </c>
      <c r="F16">
        <v>15</v>
      </c>
    </row>
    <row r="17" spans="1:11" x14ac:dyDescent="0.25">
      <c r="A17">
        <v>14</v>
      </c>
      <c r="B17">
        <v>90</v>
      </c>
      <c r="C17">
        <v>0</v>
      </c>
      <c r="D17">
        <v>15</v>
      </c>
      <c r="E17">
        <v>95</v>
      </c>
      <c r="F17">
        <v>15</v>
      </c>
    </row>
    <row r="18" spans="1:11" x14ac:dyDescent="0.25">
      <c r="A18">
        <v>15</v>
      </c>
      <c r="B18">
        <v>50</v>
      </c>
      <c r="C18">
        <v>0</v>
      </c>
      <c r="D18">
        <v>15</v>
      </c>
      <c r="E18">
        <v>73</v>
      </c>
      <c r="F18">
        <v>15</v>
      </c>
    </row>
    <row r="19" spans="1:11" x14ac:dyDescent="0.25">
      <c r="A19">
        <v>16</v>
      </c>
      <c r="B19">
        <v>50</v>
      </c>
      <c r="C19">
        <v>0</v>
      </c>
      <c r="D19">
        <v>15</v>
      </c>
      <c r="E19">
        <v>52</v>
      </c>
      <c r="F19">
        <v>15</v>
      </c>
    </row>
    <row r="20" spans="1:11" x14ac:dyDescent="0.25">
      <c r="A20">
        <v>17</v>
      </c>
      <c r="B20">
        <v>50</v>
      </c>
      <c r="C20">
        <v>0</v>
      </c>
      <c r="D20">
        <v>15</v>
      </c>
      <c r="E20">
        <v>31</v>
      </c>
      <c r="F20">
        <v>15</v>
      </c>
    </row>
    <row r="21" spans="1:11" x14ac:dyDescent="0.25">
      <c r="A21">
        <v>18</v>
      </c>
      <c r="B21">
        <v>50</v>
      </c>
      <c r="C21">
        <v>0</v>
      </c>
      <c r="D21">
        <v>15</v>
      </c>
      <c r="E21">
        <v>10</v>
      </c>
      <c r="F21">
        <v>15</v>
      </c>
      <c r="I21">
        <v>2</v>
      </c>
      <c r="J21">
        <f>I21*$H$3</f>
        <v>20.666666666666668</v>
      </c>
      <c r="K21">
        <f>J21/24</f>
        <v>0.86111111111111116</v>
      </c>
    </row>
    <row r="22" spans="1:11" x14ac:dyDescent="0.25">
      <c r="A22">
        <v>19</v>
      </c>
      <c r="B22">
        <v>180</v>
      </c>
      <c r="C22">
        <v>0</v>
      </c>
      <c r="D22">
        <v>30</v>
      </c>
      <c r="E22">
        <v>10</v>
      </c>
      <c r="F22">
        <v>15</v>
      </c>
      <c r="G22" t="s">
        <v>10</v>
      </c>
    </row>
    <row r="23" spans="1:11" x14ac:dyDescent="0.25">
      <c r="A23">
        <v>20</v>
      </c>
      <c r="B23">
        <v>50</v>
      </c>
      <c r="C23">
        <v>0</v>
      </c>
      <c r="D23">
        <v>30</v>
      </c>
      <c r="E23">
        <v>31</v>
      </c>
      <c r="F23">
        <v>15</v>
      </c>
    </row>
    <row r="24" spans="1:11" x14ac:dyDescent="0.25">
      <c r="A24">
        <v>21</v>
      </c>
      <c r="B24">
        <v>50</v>
      </c>
      <c r="C24">
        <v>0</v>
      </c>
      <c r="D24">
        <v>30</v>
      </c>
      <c r="E24">
        <v>52</v>
      </c>
      <c r="F24">
        <v>15</v>
      </c>
    </row>
    <row r="25" spans="1:11" x14ac:dyDescent="0.25">
      <c r="A25">
        <v>22</v>
      </c>
      <c r="B25">
        <v>50</v>
      </c>
      <c r="C25">
        <v>0</v>
      </c>
      <c r="D25">
        <v>30</v>
      </c>
      <c r="E25">
        <v>73</v>
      </c>
      <c r="F25">
        <v>15</v>
      </c>
    </row>
    <row r="26" spans="1:11" x14ac:dyDescent="0.25">
      <c r="A26">
        <v>23</v>
      </c>
      <c r="B26">
        <v>90</v>
      </c>
      <c r="C26">
        <v>0</v>
      </c>
      <c r="D26">
        <v>30</v>
      </c>
      <c r="E26">
        <v>95</v>
      </c>
      <c r="F26">
        <v>15</v>
      </c>
    </row>
    <row r="27" spans="1:11" x14ac:dyDescent="0.25">
      <c r="A27">
        <v>24</v>
      </c>
      <c r="B27">
        <v>50</v>
      </c>
      <c r="C27">
        <v>0</v>
      </c>
      <c r="D27">
        <v>30</v>
      </c>
      <c r="E27">
        <v>73</v>
      </c>
      <c r="F27">
        <v>15</v>
      </c>
    </row>
    <row r="28" spans="1:11" x14ac:dyDescent="0.25">
      <c r="A28">
        <v>25</v>
      </c>
      <c r="B28">
        <v>50</v>
      </c>
      <c r="C28">
        <v>0</v>
      </c>
      <c r="D28">
        <v>30</v>
      </c>
      <c r="E28">
        <v>52</v>
      </c>
      <c r="F28">
        <v>15</v>
      </c>
    </row>
    <row r="29" spans="1:11" x14ac:dyDescent="0.25">
      <c r="A29">
        <v>26</v>
      </c>
      <c r="B29">
        <v>50</v>
      </c>
      <c r="C29">
        <v>0</v>
      </c>
      <c r="D29">
        <v>30</v>
      </c>
      <c r="E29">
        <v>31</v>
      </c>
      <c r="F29">
        <v>15</v>
      </c>
    </row>
    <row r="30" spans="1:11" x14ac:dyDescent="0.25">
      <c r="A30">
        <v>27</v>
      </c>
      <c r="B30">
        <v>50</v>
      </c>
      <c r="C30">
        <v>0</v>
      </c>
      <c r="D30">
        <v>30</v>
      </c>
      <c r="E30">
        <v>10</v>
      </c>
      <c r="F30">
        <v>15</v>
      </c>
      <c r="G30" t="s">
        <v>11</v>
      </c>
      <c r="I30">
        <v>3</v>
      </c>
      <c r="J30">
        <f>I30*$H$3</f>
        <v>31</v>
      </c>
      <c r="K30">
        <f>J30/24</f>
        <v>1.2916666666666667</v>
      </c>
    </row>
    <row r="31" spans="1:11" x14ac:dyDescent="0.25">
      <c r="A31">
        <v>28</v>
      </c>
      <c r="B31">
        <v>180</v>
      </c>
      <c r="C31">
        <v>0</v>
      </c>
      <c r="D31">
        <v>45</v>
      </c>
      <c r="E31">
        <v>10</v>
      </c>
      <c r="F31">
        <v>15</v>
      </c>
      <c r="G31" t="s">
        <v>10</v>
      </c>
    </row>
    <row r="32" spans="1:11" x14ac:dyDescent="0.25">
      <c r="A32">
        <v>29</v>
      </c>
      <c r="B32">
        <v>50</v>
      </c>
      <c r="C32">
        <v>0</v>
      </c>
      <c r="D32">
        <v>45</v>
      </c>
      <c r="E32">
        <v>31</v>
      </c>
      <c r="F32">
        <v>15</v>
      </c>
    </row>
    <row r="33" spans="1:11" x14ac:dyDescent="0.25">
      <c r="A33">
        <v>30</v>
      </c>
      <c r="B33">
        <v>50</v>
      </c>
      <c r="C33">
        <v>0</v>
      </c>
      <c r="D33">
        <v>45</v>
      </c>
      <c r="E33">
        <v>52</v>
      </c>
      <c r="F33">
        <v>15</v>
      </c>
    </row>
    <row r="34" spans="1:11" x14ac:dyDescent="0.25">
      <c r="A34">
        <v>31</v>
      </c>
      <c r="B34">
        <v>50</v>
      </c>
      <c r="C34">
        <v>0</v>
      </c>
      <c r="D34">
        <v>45</v>
      </c>
      <c r="E34">
        <v>73</v>
      </c>
      <c r="F34">
        <v>15</v>
      </c>
    </row>
    <row r="35" spans="1:11" x14ac:dyDescent="0.25">
      <c r="A35">
        <v>32</v>
      </c>
      <c r="B35">
        <v>90</v>
      </c>
      <c r="C35">
        <v>0</v>
      </c>
      <c r="D35">
        <v>45</v>
      </c>
      <c r="E35">
        <v>95</v>
      </c>
      <c r="F35">
        <v>15</v>
      </c>
    </row>
    <row r="36" spans="1:11" x14ac:dyDescent="0.25">
      <c r="A36">
        <v>33</v>
      </c>
      <c r="B36">
        <v>50</v>
      </c>
      <c r="C36">
        <v>0</v>
      </c>
      <c r="D36">
        <v>45</v>
      </c>
      <c r="E36">
        <v>73</v>
      </c>
      <c r="F36">
        <v>15</v>
      </c>
    </row>
    <row r="37" spans="1:11" x14ac:dyDescent="0.25">
      <c r="A37">
        <v>34</v>
      </c>
      <c r="B37">
        <v>50</v>
      </c>
      <c r="C37">
        <v>0</v>
      </c>
      <c r="D37">
        <v>45</v>
      </c>
      <c r="E37">
        <v>52</v>
      </c>
      <c r="F37">
        <v>15</v>
      </c>
    </row>
    <row r="38" spans="1:11" x14ac:dyDescent="0.25">
      <c r="A38">
        <v>35</v>
      </c>
      <c r="B38">
        <v>50</v>
      </c>
      <c r="C38">
        <v>0</v>
      </c>
      <c r="D38">
        <v>45</v>
      </c>
      <c r="E38">
        <v>31</v>
      </c>
      <c r="F38">
        <v>15</v>
      </c>
    </row>
    <row r="39" spans="1:11" x14ac:dyDescent="0.25">
      <c r="A39">
        <v>36</v>
      </c>
      <c r="B39">
        <v>50</v>
      </c>
      <c r="C39">
        <v>0</v>
      </c>
      <c r="D39">
        <v>45</v>
      </c>
      <c r="E39">
        <v>10</v>
      </c>
      <c r="F39">
        <v>15</v>
      </c>
      <c r="G39" t="s">
        <v>11</v>
      </c>
      <c r="I39">
        <v>4</v>
      </c>
      <c r="J39">
        <f>I39*$H$3</f>
        <v>41.333333333333336</v>
      </c>
      <c r="K39">
        <f>J39/24</f>
        <v>1.7222222222222223</v>
      </c>
    </row>
    <row r="40" spans="1:11" x14ac:dyDescent="0.25">
      <c r="A40">
        <v>37</v>
      </c>
      <c r="B40">
        <v>180</v>
      </c>
      <c r="C40">
        <v>0</v>
      </c>
      <c r="D40">
        <v>60</v>
      </c>
      <c r="E40">
        <v>10</v>
      </c>
      <c r="F40">
        <v>15</v>
      </c>
      <c r="G40" t="s">
        <v>10</v>
      </c>
    </row>
    <row r="41" spans="1:11" x14ac:dyDescent="0.25">
      <c r="A41">
        <v>38</v>
      </c>
      <c r="B41">
        <v>50</v>
      </c>
      <c r="C41">
        <v>0</v>
      </c>
      <c r="D41">
        <v>60</v>
      </c>
      <c r="E41">
        <v>31</v>
      </c>
      <c r="F41">
        <v>15</v>
      </c>
    </row>
    <row r="42" spans="1:11" x14ac:dyDescent="0.25">
      <c r="A42">
        <v>39</v>
      </c>
      <c r="B42">
        <v>50</v>
      </c>
      <c r="C42">
        <v>0</v>
      </c>
      <c r="D42">
        <v>60</v>
      </c>
      <c r="E42">
        <v>52</v>
      </c>
      <c r="F42">
        <v>15</v>
      </c>
    </row>
    <row r="43" spans="1:11" x14ac:dyDescent="0.25">
      <c r="A43">
        <v>40</v>
      </c>
      <c r="B43">
        <v>50</v>
      </c>
      <c r="C43">
        <v>0</v>
      </c>
      <c r="D43">
        <v>60</v>
      </c>
      <c r="E43">
        <v>73</v>
      </c>
      <c r="F43">
        <v>15</v>
      </c>
    </row>
    <row r="44" spans="1:11" x14ac:dyDescent="0.25">
      <c r="A44">
        <v>41</v>
      </c>
      <c r="B44">
        <v>90</v>
      </c>
      <c r="C44">
        <v>0</v>
      </c>
      <c r="D44">
        <v>60</v>
      </c>
      <c r="E44">
        <v>95</v>
      </c>
      <c r="F44">
        <v>15</v>
      </c>
    </row>
    <row r="45" spans="1:11" x14ac:dyDescent="0.25">
      <c r="A45">
        <v>42</v>
      </c>
      <c r="B45">
        <v>50</v>
      </c>
      <c r="C45">
        <v>0</v>
      </c>
      <c r="D45">
        <v>60</v>
      </c>
      <c r="E45">
        <v>73</v>
      </c>
      <c r="F45">
        <v>15</v>
      </c>
    </row>
    <row r="46" spans="1:11" x14ac:dyDescent="0.25">
      <c r="A46">
        <v>43</v>
      </c>
      <c r="B46">
        <v>50</v>
      </c>
      <c r="C46">
        <v>0</v>
      </c>
      <c r="D46">
        <v>60</v>
      </c>
      <c r="E46">
        <v>52</v>
      </c>
      <c r="F46">
        <v>15</v>
      </c>
    </row>
    <row r="47" spans="1:11" x14ac:dyDescent="0.25">
      <c r="A47">
        <v>44</v>
      </c>
      <c r="B47">
        <v>50</v>
      </c>
      <c r="C47">
        <v>0</v>
      </c>
      <c r="D47">
        <v>60</v>
      </c>
      <c r="E47">
        <v>31</v>
      </c>
      <c r="F47">
        <v>15</v>
      </c>
    </row>
    <row r="48" spans="1:11" x14ac:dyDescent="0.25">
      <c r="A48">
        <v>45</v>
      </c>
      <c r="B48">
        <v>50</v>
      </c>
      <c r="C48">
        <v>0</v>
      </c>
      <c r="D48">
        <v>60</v>
      </c>
      <c r="E48">
        <v>10</v>
      </c>
      <c r="F48">
        <v>15</v>
      </c>
      <c r="G48" t="s">
        <v>11</v>
      </c>
      <c r="I48">
        <v>5</v>
      </c>
      <c r="J48">
        <f>I48*$H$3</f>
        <v>51.666666666666671</v>
      </c>
      <c r="K48">
        <f>J48/24</f>
        <v>2.1527777777777781</v>
      </c>
    </row>
    <row r="49" spans="1:11" x14ac:dyDescent="0.25">
      <c r="A49">
        <v>46</v>
      </c>
      <c r="B49">
        <v>180</v>
      </c>
      <c r="C49">
        <v>0</v>
      </c>
      <c r="D49">
        <v>45</v>
      </c>
      <c r="E49">
        <v>10</v>
      </c>
      <c r="F49">
        <v>15</v>
      </c>
      <c r="G49" t="s">
        <v>10</v>
      </c>
    </row>
    <row r="50" spans="1:11" x14ac:dyDescent="0.25">
      <c r="A50">
        <v>47</v>
      </c>
      <c r="B50">
        <v>50</v>
      </c>
      <c r="C50">
        <v>0</v>
      </c>
      <c r="D50">
        <v>45</v>
      </c>
      <c r="E50">
        <v>31</v>
      </c>
      <c r="F50">
        <v>15</v>
      </c>
    </row>
    <row r="51" spans="1:11" x14ac:dyDescent="0.25">
      <c r="A51">
        <v>48</v>
      </c>
      <c r="B51">
        <v>50</v>
      </c>
      <c r="C51">
        <v>0</v>
      </c>
      <c r="D51">
        <v>45</v>
      </c>
      <c r="E51">
        <v>52</v>
      </c>
      <c r="F51">
        <v>15</v>
      </c>
    </row>
    <row r="52" spans="1:11" x14ac:dyDescent="0.25">
      <c r="A52">
        <v>49</v>
      </c>
      <c r="B52">
        <v>50</v>
      </c>
      <c r="C52">
        <v>0</v>
      </c>
      <c r="D52">
        <v>45</v>
      </c>
      <c r="E52">
        <v>73</v>
      </c>
      <c r="F52">
        <v>15</v>
      </c>
    </row>
    <row r="53" spans="1:11" x14ac:dyDescent="0.25">
      <c r="A53">
        <v>50</v>
      </c>
      <c r="B53">
        <v>90</v>
      </c>
      <c r="C53">
        <v>0</v>
      </c>
      <c r="D53">
        <v>45</v>
      </c>
      <c r="E53">
        <v>95</v>
      </c>
      <c r="F53">
        <v>15</v>
      </c>
    </row>
    <row r="54" spans="1:11" x14ac:dyDescent="0.25">
      <c r="A54">
        <v>51</v>
      </c>
      <c r="B54">
        <v>50</v>
      </c>
      <c r="C54">
        <v>0</v>
      </c>
      <c r="D54">
        <v>45</v>
      </c>
      <c r="E54">
        <v>73</v>
      </c>
      <c r="F54">
        <v>15</v>
      </c>
    </row>
    <row r="55" spans="1:11" x14ac:dyDescent="0.25">
      <c r="A55">
        <v>52</v>
      </c>
      <c r="B55">
        <v>50</v>
      </c>
      <c r="C55">
        <v>0</v>
      </c>
      <c r="D55">
        <v>45</v>
      </c>
      <c r="E55">
        <v>52</v>
      </c>
      <c r="F55">
        <v>15</v>
      </c>
    </row>
    <row r="56" spans="1:11" x14ac:dyDescent="0.25">
      <c r="A56">
        <v>53</v>
      </c>
      <c r="B56">
        <v>50</v>
      </c>
      <c r="C56">
        <v>0</v>
      </c>
      <c r="D56">
        <v>45</v>
      </c>
      <c r="E56">
        <v>31</v>
      </c>
      <c r="F56">
        <v>15</v>
      </c>
    </row>
    <row r="57" spans="1:11" x14ac:dyDescent="0.25">
      <c r="A57">
        <v>54</v>
      </c>
      <c r="B57">
        <v>50</v>
      </c>
      <c r="C57">
        <v>0</v>
      </c>
      <c r="D57">
        <v>45</v>
      </c>
      <c r="E57">
        <v>10</v>
      </c>
      <c r="F57">
        <v>15</v>
      </c>
      <c r="G57" t="s">
        <v>11</v>
      </c>
      <c r="I57">
        <v>6</v>
      </c>
      <c r="J57">
        <f>I57*$H$3</f>
        <v>62</v>
      </c>
      <c r="K57">
        <f>J57/24</f>
        <v>2.5833333333333335</v>
      </c>
    </row>
    <row r="58" spans="1:11" x14ac:dyDescent="0.25">
      <c r="A58">
        <v>55</v>
      </c>
      <c r="B58">
        <v>180</v>
      </c>
      <c r="C58">
        <v>0</v>
      </c>
      <c r="D58">
        <v>30</v>
      </c>
      <c r="E58">
        <v>10</v>
      </c>
      <c r="F58">
        <v>15</v>
      </c>
      <c r="G58" t="s">
        <v>10</v>
      </c>
    </row>
    <row r="59" spans="1:11" x14ac:dyDescent="0.25">
      <c r="A59">
        <v>56</v>
      </c>
      <c r="B59">
        <v>50</v>
      </c>
      <c r="C59">
        <v>0</v>
      </c>
      <c r="D59">
        <v>30</v>
      </c>
      <c r="E59">
        <v>31</v>
      </c>
      <c r="F59">
        <v>15</v>
      </c>
    </row>
    <row r="60" spans="1:11" x14ac:dyDescent="0.25">
      <c r="A60">
        <v>57</v>
      </c>
      <c r="B60">
        <v>50</v>
      </c>
      <c r="C60">
        <v>0</v>
      </c>
      <c r="D60">
        <v>30</v>
      </c>
      <c r="E60">
        <v>52</v>
      </c>
      <c r="F60">
        <v>15</v>
      </c>
    </row>
    <row r="61" spans="1:11" x14ac:dyDescent="0.25">
      <c r="A61">
        <v>58</v>
      </c>
      <c r="B61">
        <v>50</v>
      </c>
      <c r="C61">
        <v>0</v>
      </c>
      <c r="D61">
        <v>30</v>
      </c>
      <c r="E61">
        <v>73</v>
      </c>
      <c r="F61">
        <v>15</v>
      </c>
    </row>
    <row r="62" spans="1:11" x14ac:dyDescent="0.25">
      <c r="A62">
        <v>59</v>
      </c>
      <c r="B62">
        <v>90</v>
      </c>
      <c r="C62">
        <v>0</v>
      </c>
      <c r="D62">
        <v>30</v>
      </c>
      <c r="E62">
        <v>95</v>
      </c>
      <c r="F62">
        <v>15</v>
      </c>
    </row>
    <row r="63" spans="1:11" x14ac:dyDescent="0.25">
      <c r="A63">
        <v>60</v>
      </c>
      <c r="B63">
        <v>50</v>
      </c>
      <c r="C63">
        <v>0</v>
      </c>
      <c r="D63">
        <v>30</v>
      </c>
      <c r="E63">
        <v>73</v>
      </c>
      <c r="F63">
        <v>15</v>
      </c>
    </row>
    <row r="64" spans="1:11" x14ac:dyDescent="0.25">
      <c r="A64">
        <v>61</v>
      </c>
      <c r="B64">
        <v>50</v>
      </c>
      <c r="C64">
        <v>0</v>
      </c>
      <c r="D64">
        <v>30</v>
      </c>
      <c r="E64">
        <v>52</v>
      </c>
      <c r="F64">
        <v>15</v>
      </c>
    </row>
    <row r="65" spans="1:11" x14ac:dyDescent="0.25">
      <c r="A65">
        <v>62</v>
      </c>
      <c r="B65">
        <v>50</v>
      </c>
      <c r="C65">
        <v>0</v>
      </c>
      <c r="D65">
        <v>30</v>
      </c>
      <c r="E65">
        <v>31</v>
      </c>
      <c r="F65">
        <v>15</v>
      </c>
    </row>
    <row r="66" spans="1:11" x14ac:dyDescent="0.25">
      <c r="A66">
        <v>63</v>
      </c>
      <c r="B66">
        <v>50</v>
      </c>
      <c r="C66">
        <v>0</v>
      </c>
      <c r="D66">
        <v>30</v>
      </c>
      <c r="E66">
        <v>10</v>
      </c>
      <c r="F66">
        <v>15</v>
      </c>
      <c r="G66" t="s">
        <v>11</v>
      </c>
      <c r="I66">
        <v>7</v>
      </c>
      <c r="J66">
        <f>I66*$H$3</f>
        <v>72.333333333333343</v>
      </c>
      <c r="K66">
        <f>J66/24</f>
        <v>3.0138888888888893</v>
      </c>
    </row>
    <row r="67" spans="1:11" x14ac:dyDescent="0.25">
      <c r="A67">
        <v>64</v>
      </c>
      <c r="B67">
        <v>180</v>
      </c>
      <c r="C67">
        <v>0</v>
      </c>
      <c r="D67">
        <v>15</v>
      </c>
      <c r="E67">
        <v>10</v>
      </c>
      <c r="F67">
        <v>15</v>
      </c>
      <c r="G67" t="s">
        <v>10</v>
      </c>
    </row>
    <row r="68" spans="1:11" x14ac:dyDescent="0.25">
      <c r="A68">
        <v>65</v>
      </c>
      <c r="B68">
        <v>50</v>
      </c>
      <c r="C68">
        <v>0</v>
      </c>
      <c r="D68">
        <v>15</v>
      </c>
      <c r="E68">
        <v>31</v>
      </c>
      <c r="F68">
        <v>15</v>
      </c>
    </row>
    <row r="69" spans="1:11" x14ac:dyDescent="0.25">
      <c r="A69">
        <v>66</v>
      </c>
      <c r="B69">
        <v>50</v>
      </c>
      <c r="C69">
        <v>0</v>
      </c>
      <c r="D69">
        <v>15</v>
      </c>
      <c r="E69">
        <v>52</v>
      </c>
      <c r="F69">
        <v>15</v>
      </c>
    </row>
    <row r="70" spans="1:11" x14ac:dyDescent="0.25">
      <c r="A70">
        <v>67</v>
      </c>
      <c r="B70">
        <v>50</v>
      </c>
      <c r="C70">
        <v>0</v>
      </c>
      <c r="D70">
        <v>15</v>
      </c>
      <c r="E70">
        <v>73</v>
      </c>
      <c r="F70">
        <v>15</v>
      </c>
    </row>
    <row r="71" spans="1:11" x14ac:dyDescent="0.25">
      <c r="A71">
        <v>68</v>
      </c>
      <c r="B71">
        <v>90</v>
      </c>
      <c r="C71">
        <v>0</v>
      </c>
      <c r="D71">
        <v>15</v>
      </c>
      <c r="E71">
        <v>95</v>
      </c>
      <c r="F71">
        <v>15</v>
      </c>
    </row>
    <row r="72" spans="1:11" x14ac:dyDescent="0.25">
      <c r="A72">
        <v>69</v>
      </c>
      <c r="B72">
        <v>50</v>
      </c>
      <c r="C72">
        <v>0</v>
      </c>
      <c r="D72">
        <v>15</v>
      </c>
      <c r="E72">
        <v>73</v>
      </c>
      <c r="F72">
        <v>15</v>
      </c>
    </row>
    <row r="73" spans="1:11" x14ac:dyDescent="0.25">
      <c r="A73">
        <v>70</v>
      </c>
      <c r="B73">
        <v>50</v>
      </c>
      <c r="C73">
        <v>0</v>
      </c>
      <c r="D73">
        <v>15</v>
      </c>
      <c r="E73">
        <v>52</v>
      </c>
      <c r="F73">
        <v>15</v>
      </c>
    </row>
    <row r="74" spans="1:11" x14ac:dyDescent="0.25">
      <c r="A74">
        <v>71</v>
      </c>
      <c r="B74">
        <v>50</v>
      </c>
      <c r="C74">
        <v>0</v>
      </c>
      <c r="D74">
        <v>15</v>
      </c>
      <c r="E74">
        <v>31</v>
      </c>
      <c r="F74">
        <v>15</v>
      </c>
    </row>
    <row r="75" spans="1:11" x14ac:dyDescent="0.25">
      <c r="A75">
        <v>72</v>
      </c>
      <c r="B75">
        <v>50</v>
      </c>
      <c r="C75">
        <v>0</v>
      </c>
      <c r="D75">
        <v>15</v>
      </c>
      <c r="E75">
        <v>10</v>
      </c>
      <c r="F75">
        <v>15</v>
      </c>
      <c r="G75" t="s">
        <v>11</v>
      </c>
      <c r="I75">
        <v>8</v>
      </c>
      <c r="J75">
        <f>I75*$H$3</f>
        <v>82.666666666666671</v>
      </c>
      <c r="K75">
        <f>J75/24</f>
        <v>3.4444444444444446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BA775-9A13-49FE-8384-B5E825C4F4B0}">
  <dimension ref="A1:N72"/>
  <sheetViews>
    <sheetView tabSelected="1" zoomScaleNormal="100" workbookViewId="0">
      <selection activeCell="B13" sqref="B13:G22"/>
    </sheetView>
  </sheetViews>
  <sheetFormatPr defaultRowHeight="15" x14ac:dyDescent="0.25"/>
  <cols>
    <col min="12" max="12" width="15.85546875" bestFit="1" customWidth="1"/>
    <col min="13" max="13" width="15.85546875" style="6" bestFit="1" customWidth="1"/>
  </cols>
  <sheetData>
    <row r="1" spans="1:11" x14ac:dyDescent="0.25">
      <c r="A1" t="s">
        <v>9</v>
      </c>
    </row>
    <row r="2" spans="1:11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11" x14ac:dyDescent="0.25">
      <c r="D3" t="s">
        <v>6</v>
      </c>
      <c r="E3" t="s">
        <v>7</v>
      </c>
      <c r="F3" t="s">
        <v>8</v>
      </c>
      <c r="H3">
        <f>SUM(B4:B12)/60</f>
        <v>10.333333333333334</v>
      </c>
    </row>
    <row r="4" spans="1:11" x14ac:dyDescent="0.25">
      <c r="A4" s="1">
        <v>1</v>
      </c>
      <c r="B4" s="1">
        <v>180</v>
      </c>
      <c r="C4" s="1">
        <v>0</v>
      </c>
      <c r="D4" s="1">
        <v>0.1</v>
      </c>
      <c r="E4" s="1">
        <v>10</v>
      </c>
      <c r="F4" s="1">
        <v>15</v>
      </c>
      <c r="G4" s="1" t="s">
        <v>10</v>
      </c>
      <c r="H4" s="1"/>
      <c r="I4" s="1"/>
      <c r="J4" s="1"/>
      <c r="K4" s="1"/>
    </row>
    <row r="5" spans="1:11" x14ac:dyDescent="0.25">
      <c r="A5" s="1">
        <v>2</v>
      </c>
      <c r="B5" s="1">
        <v>50</v>
      </c>
      <c r="C5" s="1">
        <v>0</v>
      </c>
      <c r="D5" s="1">
        <v>0.1</v>
      </c>
      <c r="E5" s="1">
        <v>31</v>
      </c>
      <c r="F5" s="1">
        <v>15</v>
      </c>
      <c r="G5" s="1"/>
      <c r="H5" s="1"/>
      <c r="I5" s="1"/>
      <c r="J5" s="1"/>
      <c r="K5" s="1"/>
    </row>
    <row r="6" spans="1:11" x14ac:dyDescent="0.25">
      <c r="A6" s="1">
        <v>3</v>
      </c>
      <c r="B6" s="1">
        <v>50</v>
      </c>
      <c r="C6" s="1">
        <v>0</v>
      </c>
      <c r="D6" s="1">
        <v>0.1</v>
      </c>
      <c r="E6" s="1">
        <v>52</v>
      </c>
      <c r="F6" s="1">
        <v>15</v>
      </c>
      <c r="G6" s="1"/>
      <c r="H6" s="1"/>
      <c r="I6" s="1"/>
      <c r="J6" s="1"/>
      <c r="K6" s="1"/>
    </row>
    <row r="7" spans="1:11" x14ac:dyDescent="0.25">
      <c r="A7" s="1">
        <v>4</v>
      </c>
      <c r="B7" s="1">
        <v>50</v>
      </c>
      <c r="C7" s="1">
        <v>0</v>
      </c>
      <c r="D7" s="1">
        <v>0.1</v>
      </c>
      <c r="E7" s="1">
        <v>73</v>
      </c>
      <c r="F7" s="1">
        <v>15</v>
      </c>
      <c r="G7" s="1"/>
      <c r="H7" s="1"/>
      <c r="I7" s="1"/>
      <c r="J7" s="1"/>
      <c r="K7" s="1"/>
    </row>
    <row r="8" spans="1:11" x14ac:dyDescent="0.25">
      <c r="A8" s="1">
        <v>5</v>
      </c>
      <c r="B8" s="1">
        <v>90</v>
      </c>
      <c r="C8" s="1">
        <v>0</v>
      </c>
      <c r="D8" s="1">
        <v>0.1</v>
      </c>
      <c r="E8" s="1">
        <v>95</v>
      </c>
      <c r="F8" s="1">
        <v>15</v>
      </c>
      <c r="G8" s="1"/>
      <c r="H8" s="1"/>
      <c r="I8" s="1"/>
      <c r="J8" s="1"/>
      <c r="K8" s="1"/>
    </row>
    <row r="9" spans="1:11" x14ac:dyDescent="0.25">
      <c r="A9" s="1">
        <v>6</v>
      </c>
      <c r="B9" s="1">
        <v>50</v>
      </c>
      <c r="C9" s="1">
        <v>0</v>
      </c>
      <c r="D9" s="1">
        <v>0.1</v>
      </c>
      <c r="E9" s="1">
        <v>73</v>
      </c>
      <c r="F9" s="1">
        <v>15</v>
      </c>
      <c r="G9" s="1"/>
      <c r="H9" s="1"/>
      <c r="I9" s="1"/>
      <c r="J9" s="1"/>
      <c r="K9" s="1"/>
    </row>
    <row r="10" spans="1:11" x14ac:dyDescent="0.25">
      <c r="A10" s="1">
        <v>7</v>
      </c>
      <c r="B10" s="1">
        <v>50</v>
      </c>
      <c r="C10" s="1">
        <v>0</v>
      </c>
      <c r="D10" s="1">
        <v>0.1</v>
      </c>
      <c r="E10" s="1">
        <v>52</v>
      </c>
      <c r="F10" s="1">
        <v>15</v>
      </c>
      <c r="G10" s="1"/>
      <c r="H10" s="1"/>
      <c r="I10" s="1"/>
      <c r="J10" s="1"/>
      <c r="K10" s="1"/>
    </row>
    <row r="11" spans="1:11" x14ac:dyDescent="0.25">
      <c r="A11" s="1">
        <v>8</v>
      </c>
      <c r="B11" s="1">
        <v>50</v>
      </c>
      <c r="C11" s="1">
        <v>0</v>
      </c>
      <c r="D11" s="1">
        <v>0.1</v>
      </c>
      <c r="E11" s="1">
        <v>31</v>
      </c>
      <c r="F11" s="1">
        <v>15</v>
      </c>
      <c r="G11" s="1"/>
      <c r="H11" s="1"/>
      <c r="I11" s="1"/>
      <c r="J11" s="1"/>
      <c r="K11" s="1"/>
    </row>
    <row r="12" spans="1:11" x14ac:dyDescent="0.25">
      <c r="A12" s="1">
        <v>9</v>
      </c>
      <c r="B12" s="1">
        <v>50</v>
      </c>
      <c r="C12" s="1">
        <v>0</v>
      </c>
      <c r="D12" s="1">
        <v>0.1</v>
      </c>
      <c r="E12" s="1">
        <v>10</v>
      </c>
      <c r="F12" s="1">
        <v>15</v>
      </c>
      <c r="G12" s="1"/>
      <c r="H12" s="1"/>
      <c r="I12" s="1">
        <v>1</v>
      </c>
      <c r="J12" s="1">
        <f>I12*$H$3</f>
        <v>10.333333333333334</v>
      </c>
      <c r="K12" s="1">
        <f>J12/24</f>
        <v>0.43055555555555558</v>
      </c>
    </row>
    <row r="13" spans="1:11" x14ac:dyDescent="0.25">
      <c r="A13" s="1">
        <v>10</v>
      </c>
      <c r="B13" s="1">
        <v>180</v>
      </c>
      <c r="C13" s="1">
        <v>0</v>
      </c>
      <c r="D13" s="1">
        <v>15</v>
      </c>
      <c r="E13" s="1">
        <v>10</v>
      </c>
      <c r="F13" s="1">
        <v>15</v>
      </c>
      <c r="G13" s="1" t="s">
        <v>10</v>
      </c>
      <c r="H13" s="1"/>
      <c r="I13" s="1"/>
      <c r="J13" s="1"/>
      <c r="K13" s="1"/>
    </row>
    <row r="14" spans="1:11" x14ac:dyDescent="0.25">
      <c r="A14" s="1">
        <v>11</v>
      </c>
      <c r="B14" s="1">
        <v>50</v>
      </c>
      <c r="C14" s="1">
        <v>0</v>
      </c>
      <c r="D14" s="1">
        <v>15</v>
      </c>
      <c r="E14" s="1">
        <v>31</v>
      </c>
      <c r="F14" s="1">
        <v>15</v>
      </c>
      <c r="G14" s="1"/>
      <c r="H14" s="1"/>
      <c r="I14" s="1"/>
      <c r="J14" s="1"/>
      <c r="K14" s="1"/>
    </row>
    <row r="15" spans="1:11" x14ac:dyDescent="0.25">
      <c r="A15" s="1">
        <v>12</v>
      </c>
      <c r="B15" s="1">
        <v>50</v>
      </c>
      <c r="C15" s="1">
        <v>0</v>
      </c>
      <c r="D15" s="1">
        <v>15</v>
      </c>
      <c r="E15" s="1">
        <v>52</v>
      </c>
      <c r="F15" s="1">
        <v>15</v>
      </c>
      <c r="G15" s="1"/>
      <c r="H15" s="1"/>
      <c r="I15" s="1"/>
      <c r="J15" s="1"/>
      <c r="K15" s="1"/>
    </row>
    <row r="16" spans="1:11" x14ac:dyDescent="0.25">
      <c r="A16" s="1">
        <v>13</v>
      </c>
      <c r="B16" s="1">
        <v>50</v>
      </c>
      <c r="C16" s="1">
        <v>0</v>
      </c>
      <c r="D16" s="1">
        <v>15</v>
      </c>
      <c r="E16" s="1">
        <v>73</v>
      </c>
      <c r="F16" s="1">
        <v>15</v>
      </c>
      <c r="G16" s="1"/>
      <c r="H16" s="1"/>
      <c r="I16" s="1"/>
      <c r="J16" s="1"/>
      <c r="K16" s="1"/>
    </row>
    <row r="17" spans="1:11" x14ac:dyDescent="0.25">
      <c r="A17" s="1">
        <v>14</v>
      </c>
      <c r="B17" s="1">
        <v>90</v>
      </c>
      <c r="C17" s="1">
        <v>0</v>
      </c>
      <c r="D17" s="1">
        <v>15</v>
      </c>
      <c r="E17" s="1">
        <v>95</v>
      </c>
      <c r="F17" s="1">
        <v>15</v>
      </c>
      <c r="G17" s="1"/>
      <c r="H17" s="1"/>
      <c r="I17" s="1"/>
      <c r="J17" s="1"/>
      <c r="K17" s="1"/>
    </row>
    <row r="18" spans="1:11" x14ac:dyDescent="0.25">
      <c r="A18" s="1">
        <v>15</v>
      </c>
      <c r="B18" s="1">
        <v>50</v>
      </c>
      <c r="C18" s="1">
        <v>0</v>
      </c>
      <c r="D18" s="1">
        <v>15</v>
      </c>
      <c r="E18" s="1">
        <v>73</v>
      </c>
      <c r="F18" s="1">
        <v>15</v>
      </c>
      <c r="G18" s="1"/>
      <c r="H18" s="1"/>
      <c r="I18" s="1"/>
      <c r="J18" s="1"/>
      <c r="K18" s="1"/>
    </row>
    <row r="19" spans="1:11" x14ac:dyDescent="0.25">
      <c r="A19" s="1">
        <v>16</v>
      </c>
      <c r="B19" s="1">
        <v>50</v>
      </c>
      <c r="C19" s="1">
        <v>0</v>
      </c>
      <c r="D19" s="1">
        <v>15</v>
      </c>
      <c r="E19" s="1">
        <v>52</v>
      </c>
      <c r="F19" s="1">
        <v>15</v>
      </c>
      <c r="G19" s="1"/>
      <c r="H19" s="1"/>
      <c r="I19" s="1"/>
      <c r="J19" s="1"/>
      <c r="K19" s="1"/>
    </row>
    <row r="20" spans="1:11" x14ac:dyDescent="0.25">
      <c r="A20" s="1">
        <v>17</v>
      </c>
      <c r="B20" s="1">
        <v>50</v>
      </c>
      <c r="C20" s="1">
        <v>0</v>
      </c>
      <c r="D20" s="1">
        <v>15</v>
      </c>
      <c r="E20" s="1">
        <v>31</v>
      </c>
      <c r="F20" s="1">
        <v>15</v>
      </c>
      <c r="G20" s="1"/>
      <c r="H20" s="1"/>
      <c r="I20" s="1"/>
      <c r="J20" s="1"/>
      <c r="K20" s="1"/>
    </row>
    <row r="21" spans="1:11" x14ac:dyDescent="0.25">
      <c r="A21" s="1">
        <v>18</v>
      </c>
      <c r="B21" s="1">
        <v>50</v>
      </c>
      <c r="C21" s="1">
        <v>0</v>
      </c>
      <c r="D21" s="1">
        <v>15</v>
      </c>
      <c r="E21" s="1">
        <v>10</v>
      </c>
      <c r="F21" s="1">
        <v>15</v>
      </c>
      <c r="G21" s="1"/>
      <c r="H21" s="1"/>
      <c r="I21" s="1">
        <v>2</v>
      </c>
      <c r="J21" s="1">
        <f>I21*$H$3</f>
        <v>20.666666666666668</v>
      </c>
      <c r="K21" s="1">
        <f>J21/24</f>
        <v>0.86111111111111116</v>
      </c>
    </row>
    <row r="22" spans="1:11" x14ac:dyDescent="0.25">
      <c r="A22" s="1">
        <v>19</v>
      </c>
      <c r="B22" s="1">
        <v>180</v>
      </c>
      <c r="C22" s="1">
        <v>0</v>
      </c>
      <c r="D22" s="1">
        <v>30</v>
      </c>
      <c r="E22" s="1">
        <v>10</v>
      </c>
      <c r="F22" s="1">
        <v>15</v>
      </c>
      <c r="G22" s="1" t="s">
        <v>10</v>
      </c>
      <c r="H22" s="1"/>
      <c r="I22" s="1"/>
      <c r="J22" s="1"/>
      <c r="K22" s="1"/>
    </row>
    <row r="23" spans="1:11" x14ac:dyDescent="0.25">
      <c r="A23" s="1">
        <v>20</v>
      </c>
      <c r="B23" s="1">
        <v>50</v>
      </c>
      <c r="C23" s="1">
        <v>0</v>
      </c>
      <c r="D23" s="1">
        <v>30</v>
      </c>
      <c r="E23" s="1">
        <v>31</v>
      </c>
      <c r="F23" s="1">
        <v>15</v>
      </c>
      <c r="G23" s="1"/>
      <c r="H23" s="1"/>
      <c r="I23" s="1"/>
      <c r="J23" s="1"/>
      <c r="K23" s="1"/>
    </row>
    <row r="24" spans="1:11" x14ac:dyDescent="0.25">
      <c r="A24" s="1">
        <v>21</v>
      </c>
      <c r="B24" s="1">
        <v>50</v>
      </c>
      <c r="C24" s="1">
        <v>0</v>
      </c>
      <c r="D24" s="1">
        <v>30</v>
      </c>
      <c r="E24" s="1">
        <v>52</v>
      </c>
      <c r="F24" s="1">
        <v>15</v>
      </c>
      <c r="G24" s="1"/>
      <c r="H24" s="1"/>
      <c r="I24" s="1"/>
      <c r="J24" s="1"/>
      <c r="K24" s="1"/>
    </row>
    <row r="25" spans="1:11" x14ac:dyDescent="0.25">
      <c r="A25" s="1">
        <v>22</v>
      </c>
      <c r="B25" s="1">
        <v>50</v>
      </c>
      <c r="C25" s="1">
        <v>0</v>
      </c>
      <c r="D25" s="1">
        <v>30</v>
      </c>
      <c r="E25" s="1">
        <v>73</v>
      </c>
      <c r="F25" s="1">
        <v>15</v>
      </c>
      <c r="G25" s="1"/>
      <c r="H25" s="1"/>
      <c r="I25" s="1"/>
      <c r="J25" s="1"/>
      <c r="K25" s="1"/>
    </row>
    <row r="26" spans="1:11" x14ac:dyDescent="0.25">
      <c r="A26" s="1">
        <v>23</v>
      </c>
      <c r="B26" s="1">
        <v>90</v>
      </c>
      <c r="C26" s="1">
        <v>0</v>
      </c>
      <c r="D26" s="1">
        <v>30</v>
      </c>
      <c r="E26" s="1">
        <v>95</v>
      </c>
      <c r="F26" s="1">
        <v>15</v>
      </c>
      <c r="G26" s="1"/>
      <c r="H26" s="1"/>
      <c r="I26" s="1"/>
      <c r="J26" s="1"/>
      <c r="K26" s="1"/>
    </row>
    <row r="27" spans="1:11" x14ac:dyDescent="0.25">
      <c r="A27" s="1">
        <v>24</v>
      </c>
      <c r="B27" s="1">
        <v>50</v>
      </c>
      <c r="C27" s="1">
        <v>0</v>
      </c>
      <c r="D27" s="1">
        <v>30</v>
      </c>
      <c r="E27" s="1">
        <v>73</v>
      </c>
      <c r="F27" s="1">
        <v>15</v>
      </c>
      <c r="G27" s="1"/>
      <c r="H27" s="1"/>
      <c r="I27" s="1"/>
      <c r="J27" s="1"/>
      <c r="K27" s="1"/>
    </row>
    <row r="28" spans="1:11" x14ac:dyDescent="0.25">
      <c r="A28" s="1">
        <v>25</v>
      </c>
      <c r="B28" s="1">
        <v>50</v>
      </c>
      <c r="C28" s="1">
        <v>0</v>
      </c>
      <c r="D28" s="1">
        <v>30</v>
      </c>
      <c r="E28" s="1">
        <v>52</v>
      </c>
      <c r="F28" s="1">
        <v>15</v>
      </c>
      <c r="G28" s="1"/>
      <c r="H28" s="1"/>
      <c r="I28" s="1"/>
      <c r="J28" s="1"/>
      <c r="K28" s="1"/>
    </row>
    <row r="29" spans="1:11" x14ac:dyDescent="0.25">
      <c r="A29" s="1">
        <v>26</v>
      </c>
      <c r="B29" s="1">
        <v>50</v>
      </c>
      <c r="C29" s="1">
        <v>0</v>
      </c>
      <c r="D29" s="1">
        <v>30</v>
      </c>
      <c r="E29" s="1">
        <v>31</v>
      </c>
      <c r="F29" s="1">
        <v>15</v>
      </c>
      <c r="G29" s="1"/>
      <c r="H29" s="1"/>
      <c r="I29" s="1"/>
      <c r="J29" s="1"/>
      <c r="K29" s="1"/>
    </row>
    <row r="30" spans="1:11" x14ac:dyDescent="0.25">
      <c r="A30" s="1">
        <v>27</v>
      </c>
      <c r="B30" s="1">
        <v>50</v>
      </c>
      <c r="C30" s="1">
        <v>0</v>
      </c>
      <c r="D30" s="1">
        <v>30</v>
      </c>
      <c r="E30" s="1">
        <v>10</v>
      </c>
      <c r="F30" s="1">
        <v>15</v>
      </c>
      <c r="G30" s="1" t="s">
        <v>11</v>
      </c>
      <c r="H30" s="1"/>
      <c r="I30" s="1">
        <v>3</v>
      </c>
      <c r="J30" s="1">
        <f>I30*$H$3</f>
        <v>31</v>
      </c>
      <c r="K30" s="1">
        <f>J30/24</f>
        <v>1.2916666666666667</v>
      </c>
    </row>
    <row r="31" spans="1:11" x14ac:dyDescent="0.25">
      <c r="A31" s="1">
        <v>28</v>
      </c>
      <c r="B31" s="1">
        <v>180</v>
      </c>
      <c r="C31" s="1">
        <v>0</v>
      </c>
      <c r="D31" s="1">
        <v>45</v>
      </c>
      <c r="E31" s="1">
        <v>10</v>
      </c>
      <c r="F31" s="1">
        <v>15</v>
      </c>
      <c r="G31" s="1" t="s">
        <v>10</v>
      </c>
      <c r="H31" s="1"/>
      <c r="I31" s="1"/>
      <c r="J31" s="1"/>
      <c r="K31" s="1"/>
    </row>
    <row r="32" spans="1:11" x14ac:dyDescent="0.25">
      <c r="A32" s="1">
        <v>29</v>
      </c>
      <c r="B32" s="1">
        <v>50</v>
      </c>
      <c r="C32" s="1">
        <v>0</v>
      </c>
      <c r="D32" s="1">
        <v>45</v>
      </c>
      <c r="E32" s="1">
        <v>31</v>
      </c>
      <c r="F32" s="1">
        <v>15</v>
      </c>
      <c r="G32" s="1"/>
      <c r="H32" s="1"/>
      <c r="I32" s="1"/>
      <c r="J32" s="1"/>
      <c r="K32" s="1"/>
    </row>
    <row r="33" spans="1:12" x14ac:dyDescent="0.25">
      <c r="A33" s="1">
        <v>30</v>
      </c>
      <c r="B33" s="1">
        <v>50</v>
      </c>
      <c r="C33" s="1">
        <v>0</v>
      </c>
      <c r="D33" s="1">
        <v>45</v>
      </c>
      <c r="E33" s="1">
        <v>52</v>
      </c>
      <c r="F33" s="1">
        <v>15</v>
      </c>
      <c r="G33" s="1"/>
      <c r="H33" s="1"/>
      <c r="I33" s="1"/>
      <c r="J33" s="1"/>
      <c r="K33" s="1"/>
    </row>
    <row r="34" spans="1:12" x14ac:dyDescent="0.25">
      <c r="A34" s="1">
        <v>31</v>
      </c>
      <c r="B34" s="1">
        <v>50</v>
      </c>
      <c r="C34" s="1">
        <v>0</v>
      </c>
      <c r="D34" s="1">
        <v>45</v>
      </c>
      <c r="E34" s="1">
        <v>73</v>
      </c>
      <c r="F34" s="1">
        <v>15</v>
      </c>
      <c r="G34" s="1"/>
      <c r="H34" s="1"/>
      <c r="I34" s="1"/>
      <c r="J34" s="1"/>
      <c r="K34" s="1"/>
    </row>
    <row r="35" spans="1:12" x14ac:dyDescent="0.25">
      <c r="A35" s="1">
        <v>32</v>
      </c>
      <c r="B35" s="1">
        <v>90</v>
      </c>
      <c r="C35" s="1">
        <v>0</v>
      </c>
      <c r="D35" s="1">
        <v>45</v>
      </c>
      <c r="E35" s="1">
        <v>95</v>
      </c>
      <c r="F35" s="1">
        <v>15</v>
      </c>
      <c r="G35" s="1"/>
      <c r="H35" s="1"/>
      <c r="I35" s="1"/>
      <c r="J35" s="1"/>
      <c r="K35" s="1"/>
    </row>
    <row r="36" spans="1:12" x14ac:dyDescent="0.25">
      <c r="A36" s="1">
        <v>33</v>
      </c>
      <c r="B36" s="1">
        <v>50</v>
      </c>
      <c r="C36" s="1">
        <v>0</v>
      </c>
      <c r="D36" s="1">
        <v>45</v>
      </c>
      <c r="E36" s="1">
        <v>73</v>
      </c>
      <c r="F36" s="1">
        <v>15</v>
      </c>
      <c r="G36" s="1"/>
      <c r="H36" s="1"/>
      <c r="I36" s="1"/>
      <c r="J36" s="1"/>
      <c r="K36" s="1"/>
    </row>
    <row r="37" spans="1:12" x14ac:dyDescent="0.25">
      <c r="A37" s="1">
        <v>34</v>
      </c>
      <c r="B37" s="1">
        <v>50</v>
      </c>
      <c r="C37" s="1">
        <v>0</v>
      </c>
      <c r="D37" s="1">
        <v>45</v>
      </c>
      <c r="E37" s="1">
        <v>52</v>
      </c>
      <c r="F37" s="1">
        <v>15</v>
      </c>
      <c r="G37" s="1"/>
      <c r="H37" s="1"/>
      <c r="I37" s="1"/>
      <c r="J37" s="1"/>
      <c r="K37" s="1"/>
    </row>
    <row r="38" spans="1:12" x14ac:dyDescent="0.25">
      <c r="A38" s="1">
        <v>35</v>
      </c>
      <c r="B38" s="1">
        <v>50</v>
      </c>
      <c r="C38" s="1">
        <v>0</v>
      </c>
      <c r="D38" s="1">
        <v>45</v>
      </c>
      <c r="E38" s="1">
        <v>31</v>
      </c>
      <c r="F38" s="1">
        <v>15</v>
      </c>
      <c r="G38" s="1"/>
      <c r="H38" s="1"/>
      <c r="I38" s="1"/>
      <c r="J38" s="1"/>
      <c r="K38" s="1"/>
    </row>
    <row r="39" spans="1:12" x14ac:dyDescent="0.25">
      <c r="A39" s="1">
        <v>36</v>
      </c>
      <c r="B39" s="1">
        <v>50</v>
      </c>
      <c r="C39" s="1">
        <v>0</v>
      </c>
      <c r="D39" s="1">
        <v>45</v>
      </c>
      <c r="E39" s="1">
        <v>10</v>
      </c>
      <c r="F39" s="1">
        <v>15</v>
      </c>
      <c r="G39" s="1" t="s">
        <v>11</v>
      </c>
      <c r="H39" s="1"/>
      <c r="I39" s="1">
        <v>4</v>
      </c>
      <c r="J39" s="1">
        <f>I39*$H$3</f>
        <v>41.333333333333336</v>
      </c>
      <c r="K39" s="1">
        <f>J39/24</f>
        <v>1.7222222222222223</v>
      </c>
    </row>
    <row r="40" spans="1:12" x14ac:dyDescent="0.25">
      <c r="A40" s="1">
        <v>37</v>
      </c>
      <c r="B40" s="1">
        <v>180</v>
      </c>
      <c r="C40" s="1">
        <v>0</v>
      </c>
      <c r="D40" s="1">
        <v>60</v>
      </c>
      <c r="E40" s="1">
        <v>10</v>
      </c>
      <c r="F40" s="1">
        <v>15</v>
      </c>
      <c r="G40" s="1" t="s">
        <v>10</v>
      </c>
      <c r="H40" s="1"/>
      <c r="I40" s="1"/>
      <c r="J40" s="1"/>
      <c r="K40" s="1"/>
    </row>
    <row r="41" spans="1:12" x14ac:dyDescent="0.25">
      <c r="A41" s="1">
        <v>38</v>
      </c>
      <c r="B41" s="1">
        <v>50</v>
      </c>
      <c r="C41" s="1">
        <v>0</v>
      </c>
      <c r="D41" s="1">
        <v>60</v>
      </c>
      <c r="E41" s="1">
        <v>31</v>
      </c>
      <c r="F41" s="1">
        <v>15</v>
      </c>
      <c r="G41" s="1"/>
      <c r="H41" s="1"/>
      <c r="I41" s="1"/>
      <c r="J41" s="1"/>
      <c r="K41" s="1"/>
    </row>
    <row r="42" spans="1:12" x14ac:dyDescent="0.25">
      <c r="A42" s="1">
        <v>39</v>
      </c>
      <c r="B42" s="1">
        <v>50</v>
      </c>
      <c r="C42" s="1">
        <v>0</v>
      </c>
      <c r="D42" s="1">
        <v>60</v>
      </c>
      <c r="E42" s="1">
        <v>52</v>
      </c>
      <c r="F42" s="1">
        <v>15</v>
      </c>
      <c r="G42" s="1"/>
      <c r="H42" s="1"/>
      <c r="I42" s="1"/>
      <c r="J42" s="1"/>
      <c r="K42" s="1"/>
    </row>
    <row r="43" spans="1:12" x14ac:dyDescent="0.25">
      <c r="A43" s="1">
        <v>40</v>
      </c>
      <c r="B43" s="1">
        <v>50</v>
      </c>
      <c r="C43" s="1">
        <v>0</v>
      </c>
      <c r="D43" s="1">
        <v>60</v>
      </c>
      <c r="E43" s="1">
        <v>73</v>
      </c>
      <c r="F43" s="1">
        <v>15</v>
      </c>
      <c r="G43" s="1"/>
      <c r="H43" s="1"/>
      <c r="I43" s="1"/>
      <c r="J43" s="1"/>
      <c r="K43" s="1"/>
    </row>
    <row r="44" spans="1:12" x14ac:dyDescent="0.25">
      <c r="A44" s="1">
        <v>41</v>
      </c>
      <c r="B44" s="1">
        <v>90</v>
      </c>
      <c r="C44" s="1">
        <v>0</v>
      </c>
      <c r="D44" s="1">
        <v>60</v>
      </c>
      <c r="E44" s="1">
        <v>95</v>
      </c>
      <c r="F44" s="1">
        <v>15</v>
      </c>
      <c r="G44" s="1"/>
      <c r="H44" s="1"/>
      <c r="I44" s="1"/>
      <c r="J44" s="1"/>
      <c r="K44" s="1"/>
    </row>
    <row r="45" spans="1:12" x14ac:dyDescent="0.25">
      <c r="A45" s="1">
        <v>42</v>
      </c>
      <c r="B45" s="1">
        <v>50</v>
      </c>
      <c r="C45" s="1">
        <v>0</v>
      </c>
      <c r="D45" s="1">
        <v>60</v>
      </c>
      <c r="E45" s="1">
        <v>73</v>
      </c>
      <c r="F45" s="1">
        <v>15</v>
      </c>
      <c r="G45" s="1"/>
      <c r="H45" s="1"/>
      <c r="I45" s="1"/>
      <c r="J45" s="1"/>
      <c r="K45" s="1"/>
    </row>
    <row r="46" spans="1:12" x14ac:dyDescent="0.25">
      <c r="A46" s="1">
        <v>43</v>
      </c>
      <c r="B46" s="1">
        <v>50</v>
      </c>
      <c r="C46" s="1">
        <v>0</v>
      </c>
      <c r="D46" s="1">
        <v>60</v>
      </c>
      <c r="E46" s="1">
        <v>52</v>
      </c>
      <c r="F46" s="1">
        <v>15</v>
      </c>
      <c r="G46" s="1"/>
      <c r="H46" s="1"/>
      <c r="I46" s="1"/>
      <c r="J46" s="1"/>
      <c r="K46" s="1" t="s">
        <v>14</v>
      </c>
      <c r="L46" s="5">
        <f ca="1">NOW()</f>
        <v>45195.576506597223</v>
      </c>
    </row>
    <row r="47" spans="1:12" x14ac:dyDescent="0.25">
      <c r="A47" s="1">
        <v>44</v>
      </c>
      <c r="B47" s="1">
        <v>50</v>
      </c>
      <c r="C47" s="1">
        <v>0</v>
      </c>
      <c r="D47" s="1">
        <v>60</v>
      </c>
      <c r="E47" s="1">
        <v>31</v>
      </c>
      <c r="F47" s="1">
        <v>15</v>
      </c>
      <c r="G47" s="1"/>
      <c r="H47" s="1"/>
      <c r="I47" s="1"/>
      <c r="J47" s="1"/>
      <c r="K47" s="1"/>
    </row>
    <row r="48" spans="1:12" x14ac:dyDescent="0.25">
      <c r="A48" s="1">
        <v>45</v>
      </c>
      <c r="B48" s="1">
        <v>50</v>
      </c>
      <c r="C48" s="1">
        <v>0</v>
      </c>
      <c r="D48" s="1">
        <v>60</v>
      </c>
      <c r="E48" s="1">
        <v>10</v>
      </c>
      <c r="F48" s="1">
        <v>15</v>
      </c>
      <c r="G48" s="1" t="s">
        <v>11</v>
      </c>
      <c r="H48" s="1"/>
      <c r="I48" s="1">
        <v>5</v>
      </c>
      <c r="J48" s="1">
        <f>I48*$H$3</f>
        <v>51.666666666666671</v>
      </c>
      <c r="K48" s="1">
        <f>J48/24</f>
        <v>2.1527777777777781</v>
      </c>
      <c r="L48" t="s">
        <v>13</v>
      </c>
    </row>
    <row r="49" spans="1:14" x14ac:dyDescent="0.25">
      <c r="A49" s="2">
        <v>46</v>
      </c>
      <c r="B49" s="2">
        <v>120</v>
      </c>
      <c r="C49" s="2">
        <v>0</v>
      </c>
      <c r="D49" s="2">
        <v>45</v>
      </c>
      <c r="E49" s="2">
        <v>10</v>
      </c>
      <c r="F49" s="2">
        <v>15</v>
      </c>
      <c r="G49" s="2" t="s">
        <v>10</v>
      </c>
      <c r="K49" s="3"/>
      <c r="L49" s="5">
        <v>45193.722960995372</v>
      </c>
      <c r="M49" s="6" t="s">
        <v>14</v>
      </c>
    </row>
    <row r="50" spans="1:14" x14ac:dyDescent="0.25">
      <c r="A50" s="2">
        <v>47</v>
      </c>
      <c r="B50" s="2">
        <v>180</v>
      </c>
      <c r="C50" s="2">
        <v>0</v>
      </c>
      <c r="D50" s="2">
        <v>30</v>
      </c>
      <c r="E50" s="2">
        <v>10</v>
      </c>
      <c r="F50" s="2">
        <v>15</v>
      </c>
      <c r="G50" s="2" t="s">
        <v>10</v>
      </c>
      <c r="J50" s="2">
        <f>SUM($B$50:B50)</f>
        <v>180</v>
      </c>
      <c r="K50" s="4">
        <f t="shared" ref="K50:K72" si="0">J50/60</f>
        <v>3</v>
      </c>
      <c r="L50" s="5">
        <v>45193.82403113426</v>
      </c>
      <c r="M50" s="7" t="str">
        <f ca="1">IF(AND($L$46&gt;L49,$L$46&lt;L50),NOW(),"-")</f>
        <v>-</v>
      </c>
    </row>
    <row r="51" spans="1:14" x14ac:dyDescent="0.25">
      <c r="A51" s="2">
        <v>50</v>
      </c>
      <c r="B51" s="2">
        <v>50</v>
      </c>
      <c r="C51" s="2">
        <v>0</v>
      </c>
      <c r="D51" s="2">
        <v>30</v>
      </c>
      <c r="E51" s="2">
        <v>31</v>
      </c>
      <c r="F51" s="2">
        <v>15</v>
      </c>
      <c r="G51" s="2"/>
      <c r="J51" s="2">
        <f>SUM($B$49:B51)</f>
        <v>350</v>
      </c>
      <c r="K51" s="4">
        <f t="shared" si="0"/>
        <v>5.833333333333333</v>
      </c>
      <c r="L51" s="5">
        <f>L50+B51/(24*60)</f>
        <v>45193.858753356479</v>
      </c>
      <c r="M51" s="7" t="str">
        <f t="shared" ref="M51:M72" ca="1" si="1">IF(AND($L$46&gt;L50,$L$46&lt;L51),NOW(),"-")</f>
        <v>-</v>
      </c>
    </row>
    <row r="52" spans="1:14" x14ac:dyDescent="0.25">
      <c r="A52" s="2">
        <v>51</v>
      </c>
      <c r="B52" s="2">
        <v>50</v>
      </c>
      <c r="C52" s="2">
        <v>0</v>
      </c>
      <c r="D52" s="2">
        <v>30</v>
      </c>
      <c r="E52" s="2">
        <v>52</v>
      </c>
      <c r="F52" s="2">
        <v>15</v>
      </c>
      <c r="G52" s="2"/>
      <c r="J52" s="2">
        <f>SUM($B$49:B52)</f>
        <v>400</v>
      </c>
      <c r="K52" s="4">
        <f t="shared" si="0"/>
        <v>6.666666666666667</v>
      </c>
      <c r="L52" s="5">
        <f t="shared" ref="L52:L72" si="2">L51+B52/(24*60)</f>
        <v>45193.893475578698</v>
      </c>
      <c r="M52" s="7" t="str">
        <f t="shared" ca="1" si="1"/>
        <v>-</v>
      </c>
    </row>
    <row r="53" spans="1:14" x14ac:dyDescent="0.25">
      <c r="A53" s="2">
        <v>52</v>
      </c>
      <c r="B53" s="2">
        <v>50</v>
      </c>
      <c r="C53" s="2">
        <v>0</v>
      </c>
      <c r="D53" s="2">
        <v>30</v>
      </c>
      <c r="E53" s="2">
        <v>73</v>
      </c>
      <c r="F53" s="2">
        <v>15</v>
      </c>
      <c r="G53" s="2"/>
      <c r="J53" s="2">
        <f>SUM($B$49:B53)</f>
        <v>450</v>
      </c>
      <c r="K53" s="4">
        <f t="shared" si="0"/>
        <v>7.5</v>
      </c>
      <c r="L53" s="5">
        <f t="shared" si="2"/>
        <v>45193.928197800917</v>
      </c>
      <c r="M53" s="7" t="str">
        <f t="shared" ca="1" si="1"/>
        <v>-</v>
      </c>
      <c r="N53">
        <f>J49/(60)</f>
        <v>0</v>
      </c>
    </row>
    <row r="54" spans="1:14" x14ac:dyDescent="0.25">
      <c r="A54" s="2">
        <v>53</v>
      </c>
      <c r="B54" s="2">
        <v>90</v>
      </c>
      <c r="C54" s="2">
        <v>0</v>
      </c>
      <c r="D54" s="2">
        <v>30</v>
      </c>
      <c r="E54" s="2">
        <v>95</v>
      </c>
      <c r="F54" s="2">
        <v>15</v>
      </c>
      <c r="G54" s="2"/>
      <c r="J54" s="2">
        <f>SUM($B$49:B54)</f>
        <v>540</v>
      </c>
      <c r="K54" s="4">
        <f t="shared" si="0"/>
        <v>9</v>
      </c>
      <c r="L54" s="5">
        <f t="shared" si="2"/>
        <v>45193.990697800917</v>
      </c>
      <c r="M54" s="7" t="str">
        <f t="shared" ca="1" si="1"/>
        <v>-</v>
      </c>
    </row>
    <row r="55" spans="1:14" x14ac:dyDescent="0.25">
      <c r="A55" s="2">
        <v>54</v>
      </c>
      <c r="B55" s="2">
        <v>50</v>
      </c>
      <c r="C55" s="2">
        <v>0</v>
      </c>
      <c r="D55" s="2">
        <v>30</v>
      </c>
      <c r="E55" s="2">
        <v>73</v>
      </c>
      <c r="F55" s="2">
        <v>15</v>
      </c>
      <c r="G55" s="2"/>
      <c r="J55" s="2">
        <f>SUM($B$49:B55)</f>
        <v>590</v>
      </c>
      <c r="K55" s="4">
        <f t="shared" si="0"/>
        <v>9.8333333333333339</v>
      </c>
      <c r="L55" s="5">
        <f t="shared" si="2"/>
        <v>45194.025420023136</v>
      </c>
      <c r="M55" s="7" t="str">
        <f t="shared" ca="1" si="1"/>
        <v>-</v>
      </c>
    </row>
    <row r="56" spans="1:14" x14ac:dyDescent="0.25">
      <c r="A56" s="2">
        <v>55</v>
      </c>
      <c r="B56" s="2">
        <v>50</v>
      </c>
      <c r="C56" s="2">
        <v>0</v>
      </c>
      <c r="D56" s="2">
        <v>30</v>
      </c>
      <c r="E56" s="2">
        <v>52</v>
      </c>
      <c r="F56" s="2">
        <v>15</v>
      </c>
      <c r="G56" s="2"/>
      <c r="J56" s="2">
        <f>SUM($B$49:B56)</f>
        <v>640</v>
      </c>
      <c r="K56" s="4">
        <f t="shared" si="0"/>
        <v>10.666666666666666</v>
      </c>
      <c r="L56" s="5">
        <f t="shared" si="2"/>
        <v>45194.060142245355</v>
      </c>
      <c r="M56" s="7" t="str">
        <f t="shared" ca="1" si="1"/>
        <v>-</v>
      </c>
    </row>
    <row r="57" spans="1:14" x14ac:dyDescent="0.25">
      <c r="A57" s="2">
        <v>56</v>
      </c>
      <c r="B57" s="2">
        <v>50</v>
      </c>
      <c r="C57" s="2">
        <v>0</v>
      </c>
      <c r="D57" s="2">
        <v>30</v>
      </c>
      <c r="E57" s="2">
        <v>31</v>
      </c>
      <c r="F57" s="2">
        <v>15</v>
      </c>
      <c r="G57" s="2"/>
      <c r="J57" s="2">
        <f>SUM($B$49:B57)</f>
        <v>690</v>
      </c>
      <c r="K57" s="4">
        <f t="shared" si="0"/>
        <v>11.5</v>
      </c>
      <c r="L57" s="5">
        <f t="shared" si="2"/>
        <v>45194.094864467574</v>
      </c>
      <c r="M57" s="7" t="str">
        <f t="shared" ca="1" si="1"/>
        <v>-</v>
      </c>
    </row>
    <row r="58" spans="1:14" x14ac:dyDescent="0.25">
      <c r="A58" s="2">
        <v>57</v>
      </c>
      <c r="B58" s="2">
        <v>50</v>
      </c>
      <c r="C58" s="2">
        <v>0</v>
      </c>
      <c r="D58" s="2">
        <v>30</v>
      </c>
      <c r="E58" s="2">
        <v>10</v>
      </c>
      <c r="F58" s="2">
        <v>15</v>
      </c>
      <c r="G58" s="2" t="s">
        <v>12</v>
      </c>
      <c r="J58" s="2">
        <f>SUM($B$49:B58)</f>
        <v>740</v>
      </c>
      <c r="K58" s="4">
        <f t="shared" si="0"/>
        <v>12.333333333333334</v>
      </c>
      <c r="L58" s="5">
        <f t="shared" si="2"/>
        <v>45194.129586689793</v>
      </c>
      <c r="M58" s="7" t="str">
        <f t="shared" ca="1" si="1"/>
        <v>-</v>
      </c>
    </row>
    <row r="59" spans="1:14" x14ac:dyDescent="0.25">
      <c r="A59" s="2">
        <v>58</v>
      </c>
      <c r="B59" s="2">
        <v>100</v>
      </c>
      <c r="C59" s="2">
        <v>0</v>
      </c>
      <c r="D59" s="2">
        <v>15</v>
      </c>
      <c r="E59" s="2">
        <v>10</v>
      </c>
      <c r="F59" s="2">
        <v>15</v>
      </c>
      <c r="G59" s="2" t="s">
        <v>10</v>
      </c>
      <c r="J59" s="2">
        <f>SUM($B$49:B59)</f>
        <v>840</v>
      </c>
      <c r="K59" s="4">
        <f t="shared" si="0"/>
        <v>14</v>
      </c>
      <c r="L59" s="5">
        <f t="shared" si="2"/>
        <v>45194.199031134238</v>
      </c>
      <c r="M59" s="7" t="str">
        <f t="shared" ca="1" si="1"/>
        <v>-</v>
      </c>
    </row>
    <row r="60" spans="1:14" x14ac:dyDescent="0.25">
      <c r="A60" s="2">
        <v>49</v>
      </c>
      <c r="B60" s="2">
        <v>180</v>
      </c>
      <c r="C60" s="2">
        <v>0</v>
      </c>
      <c r="D60" s="2">
        <v>0.1</v>
      </c>
      <c r="E60" s="2">
        <v>10</v>
      </c>
      <c r="F60" s="2">
        <v>15</v>
      </c>
      <c r="G60" s="2" t="s">
        <v>10</v>
      </c>
      <c r="J60" s="2">
        <f>SUM($B$49:B60)</f>
        <v>1020</v>
      </c>
      <c r="K60" s="4">
        <f t="shared" si="0"/>
        <v>17</v>
      </c>
      <c r="L60" s="5">
        <f t="shared" si="2"/>
        <v>45194.324031134238</v>
      </c>
      <c r="M60" s="7" t="str">
        <f t="shared" ca="1" si="1"/>
        <v>-</v>
      </c>
    </row>
    <row r="61" spans="1:14" x14ac:dyDescent="0.25">
      <c r="A61" s="2">
        <v>50</v>
      </c>
      <c r="B61" s="2">
        <v>50</v>
      </c>
      <c r="C61" s="2">
        <v>0</v>
      </c>
      <c r="D61" s="2">
        <v>0.1</v>
      </c>
      <c r="E61" s="2">
        <v>31</v>
      </c>
      <c r="F61" s="2">
        <v>15</v>
      </c>
      <c r="G61" s="2"/>
      <c r="J61" s="2">
        <f>SUM($B$49:B61)</f>
        <v>1070</v>
      </c>
      <c r="K61" s="4">
        <f t="shared" si="0"/>
        <v>17.833333333333332</v>
      </c>
      <c r="L61" s="5">
        <f t="shared" si="2"/>
        <v>45194.358753356457</v>
      </c>
      <c r="M61" s="7" t="str">
        <f t="shared" ca="1" si="1"/>
        <v>-</v>
      </c>
    </row>
    <row r="62" spans="1:14" x14ac:dyDescent="0.25">
      <c r="A62" s="2">
        <v>51</v>
      </c>
      <c r="B62" s="2">
        <v>50</v>
      </c>
      <c r="C62" s="2">
        <v>0</v>
      </c>
      <c r="D62" s="2">
        <v>0.1</v>
      </c>
      <c r="E62" s="2">
        <v>52</v>
      </c>
      <c r="F62" s="2">
        <v>15</v>
      </c>
      <c r="G62" s="2"/>
      <c r="J62" s="2">
        <f>SUM($B$49:B62)</f>
        <v>1120</v>
      </c>
      <c r="K62" s="4">
        <f t="shared" si="0"/>
        <v>18.666666666666668</v>
      </c>
      <c r="L62" s="5">
        <f t="shared" si="2"/>
        <v>45194.393475578676</v>
      </c>
      <c r="M62" s="7" t="str">
        <f t="shared" ca="1" si="1"/>
        <v>-</v>
      </c>
    </row>
    <row r="63" spans="1:14" x14ac:dyDescent="0.25">
      <c r="A63" s="2">
        <v>52</v>
      </c>
      <c r="B63" s="2">
        <v>50</v>
      </c>
      <c r="C63" s="2">
        <v>0</v>
      </c>
      <c r="D63" s="2">
        <v>0.1</v>
      </c>
      <c r="E63" s="2">
        <v>73</v>
      </c>
      <c r="F63" s="2">
        <v>15</v>
      </c>
      <c r="G63" s="2"/>
      <c r="J63" s="2">
        <f>SUM($B$49:B63)</f>
        <v>1170</v>
      </c>
      <c r="K63" s="4">
        <f t="shared" si="0"/>
        <v>19.5</v>
      </c>
      <c r="L63" s="5">
        <f t="shared" si="2"/>
        <v>45194.428197800895</v>
      </c>
      <c r="M63" s="7" t="str">
        <f ca="1">IF(AND($L$46&gt;L62,$L$46&lt;L63),NOW(),"-")</f>
        <v>-</v>
      </c>
    </row>
    <row r="64" spans="1:14" x14ac:dyDescent="0.25">
      <c r="A64" s="2">
        <v>53</v>
      </c>
      <c r="B64" s="2">
        <v>90</v>
      </c>
      <c r="C64" s="2">
        <v>0</v>
      </c>
      <c r="D64" s="2">
        <v>0.1</v>
      </c>
      <c r="E64" s="2">
        <v>95</v>
      </c>
      <c r="F64" s="2">
        <v>15</v>
      </c>
      <c r="G64" s="2"/>
      <c r="J64" s="2">
        <f>SUM($B$49:B64)</f>
        <v>1260</v>
      </c>
      <c r="K64" s="4">
        <f t="shared" si="0"/>
        <v>21</v>
      </c>
      <c r="L64" s="5">
        <f t="shared" si="2"/>
        <v>45194.490697800895</v>
      </c>
      <c r="M64" s="7" t="str">
        <f t="shared" ca="1" si="1"/>
        <v>-</v>
      </c>
    </row>
    <row r="65" spans="1:13" x14ac:dyDescent="0.25">
      <c r="A65" s="2">
        <v>54</v>
      </c>
      <c r="B65" s="2">
        <v>50</v>
      </c>
      <c r="C65" s="2">
        <v>0</v>
      </c>
      <c r="D65" s="2">
        <v>0.1</v>
      </c>
      <c r="E65" s="2">
        <v>73</v>
      </c>
      <c r="F65" s="2">
        <v>15</v>
      </c>
      <c r="G65" s="2"/>
      <c r="J65" s="2">
        <f>SUM($B$49:B65)</f>
        <v>1310</v>
      </c>
      <c r="K65" s="4">
        <f t="shared" si="0"/>
        <v>21.833333333333332</v>
      </c>
      <c r="L65" s="5">
        <f t="shared" si="2"/>
        <v>45194.525420023114</v>
      </c>
      <c r="M65" s="7" t="str">
        <f t="shared" ca="1" si="1"/>
        <v>-</v>
      </c>
    </row>
    <row r="66" spans="1:13" x14ac:dyDescent="0.25">
      <c r="A66" s="2">
        <v>55</v>
      </c>
      <c r="B66" s="2">
        <v>50</v>
      </c>
      <c r="C66" s="2">
        <v>0</v>
      </c>
      <c r="D66" s="2">
        <v>0.1</v>
      </c>
      <c r="E66" s="2">
        <v>52</v>
      </c>
      <c r="F66" s="2">
        <v>15</v>
      </c>
      <c r="G66" s="2"/>
      <c r="J66" s="2">
        <f>SUM($B$49:B66)</f>
        <v>1360</v>
      </c>
      <c r="K66" s="4">
        <f t="shared" si="0"/>
        <v>22.666666666666668</v>
      </c>
      <c r="L66" s="5">
        <f t="shared" si="2"/>
        <v>45194.560142245333</v>
      </c>
      <c r="M66" s="7" t="str">
        <f t="shared" ca="1" si="1"/>
        <v>-</v>
      </c>
    </row>
    <row r="67" spans="1:13" x14ac:dyDescent="0.25">
      <c r="A67" s="2">
        <v>56</v>
      </c>
      <c r="B67" s="2">
        <v>50</v>
      </c>
      <c r="C67" s="2">
        <v>0</v>
      </c>
      <c r="D67" s="2">
        <v>0.1</v>
      </c>
      <c r="E67" s="2">
        <v>31</v>
      </c>
      <c r="F67" s="2">
        <v>15</v>
      </c>
      <c r="G67" s="2"/>
      <c r="J67" s="2">
        <f>SUM($B$49:B67)</f>
        <v>1410</v>
      </c>
      <c r="K67" s="4">
        <f t="shared" si="0"/>
        <v>23.5</v>
      </c>
      <c r="L67" s="5">
        <f t="shared" si="2"/>
        <v>45194.594864467552</v>
      </c>
      <c r="M67" s="7" t="str">
        <f t="shared" ca="1" si="1"/>
        <v>-</v>
      </c>
    </row>
    <row r="68" spans="1:13" x14ac:dyDescent="0.25">
      <c r="A68" s="2">
        <v>57</v>
      </c>
      <c r="B68" s="2">
        <v>50</v>
      </c>
      <c r="C68" s="2">
        <v>0</v>
      </c>
      <c r="D68" s="2">
        <v>0.1</v>
      </c>
      <c r="E68" s="2">
        <v>10</v>
      </c>
      <c r="F68" s="2">
        <v>15</v>
      </c>
      <c r="G68" s="2" t="s">
        <v>12</v>
      </c>
      <c r="J68" s="2">
        <f>SUM($B$49:B68)</f>
        <v>1460</v>
      </c>
      <c r="K68" s="4">
        <f t="shared" si="0"/>
        <v>24.333333333333332</v>
      </c>
      <c r="L68" s="5">
        <f t="shared" si="2"/>
        <v>45194.629586689771</v>
      </c>
      <c r="M68" s="7" t="str">
        <f t="shared" ca="1" si="1"/>
        <v>-</v>
      </c>
    </row>
    <row r="69" spans="1:13" x14ac:dyDescent="0.25">
      <c r="A69" s="2">
        <v>58</v>
      </c>
      <c r="B69" s="2">
        <v>180</v>
      </c>
      <c r="C69" s="2">
        <v>0</v>
      </c>
      <c r="D69" s="2">
        <v>21</v>
      </c>
      <c r="E69" s="2">
        <v>10</v>
      </c>
      <c r="F69" s="2">
        <v>15</v>
      </c>
      <c r="G69" s="2" t="s">
        <v>10</v>
      </c>
      <c r="J69">
        <f>SUM($B$49:B69)</f>
        <v>1640</v>
      </c>
      <c r="K69" s="3">
        <f t="shared" si="0"/>
        <v>27.333333333333332</v>
      </c>
      <c r="L69" s="5">
        <f t="shared" si="2"/>
        <v>45194.754586689771</v>
      </c>
      <c r="M69" s="7" t="str">
        <f t="shared" ca="1" si="1"/>
        <v>-</v>
      </c>
    </row>
    <row r="70" spans="1:13" x14ac:dyDescent="0.25">
      <c r="A70" s="2">
        <v>59</v>
      </c>
      <c r="B70" s="2">
        <v>50</v>
      </c>
      <c r="C70" s="2">
        <v>0</v>
      </c>
      <c r="D70" s="2">
        <v>21</v>
      </c>
      <c r="E70" s="2">
        <v>52</v>
      </c>
      <c r="F70" s="2">
        <v>15</v>
      </c>
      <c r="G70" s="2"/>
      <c r="J70">
        <f>SUM($B$49:B70)</f>
        <v>1690</v>
      </c>
      <c r="K70" s="3">
        <f t="shared" si="0"/>
        <v>28.166666666666668</v>
      </c>
      <c r="L70" s="5">
        <f t="shared" si="2"/>
        <v>45194.78930891199</v>
      </c>
      <c r="M70" s="7" t="str">
        <f t="shared" ca="1" si="1"/>
        <v>-</v>
      </c>
    </row>
    <row r="71" spans="1:13" x14ac:dyDescent="0.25">
      <c r="A71" s="2">
        <v>60</v>
      </c>
      <c r="B71" s="2">
        <v>50</v>
      </c>
      <c r="C71" s="2">
        <v>0</v>
      </c>
      <c r="D71" s="2">
        <v>20</v>
      </c>
      <c r="E71" s="2">
        <v>95</v>
      </c>
      <c r="F71" s="2">
        <v>15</v>
      </c>
      <c r="G71" s="2"/>
      <c r="J71">
        <f>SUM($B$49:B71)</f>
        <v>1740</v>
      </c>
      <c r="K71" s="3">
        <f t="shared" si="0"/>
        <v>29</v>
      </c>
      <c r="L71" s="5">
        <f t="shared" si="2"/>
        <v>45194.824031134209</v>
      </c>
      <c r="M71" s="7" t="str">
        <f t="shared" ca="1" si="1"/>
        <v>-</v>
      </c>
    </row>
    <row r="72" spans="1:13" x14ac:dyDescent="0.25">
      <c r="A72" s="2">
        <v>61</v>
      </c>
      <c r="B72" s="2">
        <v>50</v>
      </c>
      <c r="C72" s="2">
        <v>0</v>
      </c>
      <c r="D72" s="2">
        <v>20</v>
      </c>
      <c r="E72" s="2">
        <v>52</v>
      </c>
      <c r="F72" s="2">
        <v>15</v>
      </c>
      <c r="G72" s="2"/>
      <c r="J72">
        <f>SUM($B$49:B72)</f>
        <v>1790</v>
      </c>
      <c r="K72" s="3">
        <f t="shared" si="0"/>
        <v>29.833333333333332</v>
      </c>
      <c r="L72" s="5">
        <f t="shared" si="2"/>
        <v>45194.858753356428</v>
      </c>
      <c r="M72" s="7" t="str">
        <f t="shared" ca="1" si="1"/>
        <v>-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a230921_H96140234_HumiditySTDs_</vt:lpstr>
      <vt:lpstr>a230921_H96140234_H Cutshort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Humidity</cp:lastModifiedBy>
  <dcterms:created xsi:type="dcterms:W3CDTF">2023-09-21T01:06:03Z</dcterms:created>
  <dcterms:modified xsi:type="dcterms:W3CDTF">2023-09-26T00:50:23Z</dcterms:modified>
</cp:coreProperties>
</file>