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biodefluorination-paper\Fluoride assay\Fluoride Assay Calibration data\"/>
    </mc:Choice>
  </mc:AlternateContent>
  <bookViews>
    <workbookView xWindow="0" yWindow="0" windowWidth="2453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6" i="1" l="1"/>
  <c r="AZ6" i="1"/>
  <c r="BA6" i="1"/>
  <c r="BB6" i="1"/>
  <c r="BC6" i="1"/>
  <c r="BD6" i="1"/>
  <c r="BE6" i="1"/>
  <c r="BF6" i="1"/>
  <c r="BG6" i="1"/>
  <c r="AY7" i="1"/>
  <c r="AZ7" i="1"/>
  <c r="BA7" i="1"/>
  <c r="BB7" i="1"/>
  <c r="BC7" i="1"/>
  <c r="BD7" i="1"/>
  <c r="BE7" i="1"/>
  <c r="BF7" i="1"/>
  <c r="BG7" i="1"/>
  <c r="AY8" i="1"/>
  <c r="AZ8" i="1"/>
  <c r="BA8" i="1"/>
  <c r="BB8" i="1"/>
  <c r="BC8" i="1"/>
  <c r="BD8" i="1"/>
  <c r="BE8" i="1"/>
  <c r="BF8" i="1"/>
  <c r="BG8" i="1"/>
  <c r="AZ5" i="1"/>
  <c r="BA5" i="1"/>
  <c r="BB5" i="1"/>
  <c r="BC5" i="1"/>
  <c r="BD5" i="1"/>
  <c r="BE5" i="1"/>
  <c r="BF5" i="1"/>
  <c r="BG5" i="1"/>
  <c r="AY5" i="1"/>
  <c r="AY2" i="1"/>
  <c r="AZ2" i="1"/>
  <c r="BA2" i="1"/>
  <c r="BB2" i="1"/>
  <c r="BC2" i="1"/>
  <c r="BD2" i="1"/>
  <c r="BE2" i="1"/>
  <c r="BF2" i="1"/>
  <c r="BG2" i="1"/>
  <c r="AY3" i="1"/>
  <c r="AZ3" i="1"/>
  <c r="BA3" i="1"/>
  <c r="BB3" i="1"/>
  <c r="BC3" i="1"/>
  <c r="BD3" i="1"/>
  <c r="BE3" i="1"/>
  <c r="BF3" i="1"/>
  <c r="BG3" i="1"/>
  <c r="AY4" i="1"/>
  <c r="AZ4" i="1"/>
  <c r="BA4" i="1"/>
  <c r="BB4" i="1"/>
  <c r="BC4" i="1"/>
  <c r="BD4" i="1"/>
  <c r="BE4" i="1"/>
  <c r="BF4" i="1"/>
  <c r="BG4" i="1"/>
  <c r="AZ1" i="1"/>
  <c r="BA1" i="1"/>
  <c r="BB1" i="1"/>
  <c r="BC1" i="1"/>
  <c r="BD1" i="1"/>
  <c r="BE1" i="1"/>
  <c r="BF1" i="1"/>
  <c r="BG1" i="1"/>
  <c r="AY1" i="1"/>
  <c r="BD14" i="1" l="1"/>
  <c r="AY14" i="1"/>
  <c r="BE15" i="1"/>
  <c r="AZ14" i="1"/>
  <c r="BD15" i="1"/>
  <c r="BC14" i="1"/>
  <c r="BB15" i="1"/>
  <c r="BA15" i="1"/>
  <c r="BG15" i="1"/>
  <c r="BC15" i="1"/>
  <c r="AZ15" i="1"/>
  <c r="AY15" i="1"/>
  <c r="BF15" i="1"/>
  <c r="BG14" i="1"/>
  <c r="BF14" i="1"/>
  <c r="BE14" i="1"/>
  <c r="BB14" i="1"/>
  <c r="BA14" i="1"/>
  <c r="AN21" i="1"/>
  <c r="AN22" i="1"/>
  <c r="AN23" i="1"/>
  <c r="AN24" i="1"/>
  <c r="AU24" i="1"/>
  <c r="AT24" i="1"/>
  <c r="AS24" i="1"/>
  <c r="AR24" i="1"/>
  <c r="AQ24" i="1"/>
  <c r="AP24" i="1"/>
  <c r="AO24" i="1"/>
  <c r="AU23" i="1"/>
  <c r="AT23" i="1"/>
  <c r="AS23" i="1"/>
  <c r="AR23" i="1"/>
  <c r="AQ23" i="1"/>
  <c r="AP23" i="1"/>
  <c r="AO23" i="1"/>
  <c r="AU22" i="1"/>
  <c r="AT22" i="1"/>
  <c r="AS22" i="1"/>
  <c r="AR22" i="1"/>
  <c r="AQ22" i="1"/>
  <c r="AP22" i="1"/>
  <c r="AO22" i="1"/>
  <c r="AU21" i="1"/>
  <c r="AT21" i="1"/>
  <c r="AS21" i="1"/>
  <c r="AR21" i="1"/>
  <c r="AQ21" i="1"/>
  <c r="AP21" i="1"/>
  <c r="AO21" i="1"/>
  <c r="AA21" i="1"/>
  <c r="AB21" i="1"/>
  <c r="AC21" i="1"/>
  <c r="AD21" i="1"/>
  <c r="AE21" i="1"/>
  <c r="AF21" i="1"/>
  <c r="AG21" i="1"/>
  <c r="AH21" i="1"/>
  <c r="AI21" i="1"/>
  <c r="AA22" i="1"/>
  <c r="AB22" i="1"/>
  <c r="AC22" i="1"/>
  <c r="AD22" i="1"/>
  <c r="AE22" i="1"/>
  <c r="AF22" i="1"/>
  <c r="AG22" i="1"/>
  <c r="AH22" i="1"/>
  <c r="AI22" i="1"/>
  <c r="AA23" i="1"/>
  <c r="AB23" i="1"/>
  <c r="AC23" i="1"/>
  <c r="AD23" i="1"/>
  <c r="AE23" i="1"/>
  <c r="AF23" i="1"/>
  <c r="AG23" i="1"/>
  <c r="AH23" i="1"/>
  <c r="AI23" i="1"/>
  <c r="AA24" i="1"/>
  <c r="AB24" i="1"/>
  <c r="AC24" i="1"/>
  <c r="AD24" i="1"/>
  <c r="AE24" i="1"/>
  <c r="AF24" i="1"/>
  <c r="AG24" i="1"/>
  <c r="AH24" i="1"/>
  <c r="AI24" i="1"/>
  <c r="U19" i="1"/>
  <c r="U18" i="1"/>
  <c r="O19" i="1"/>
  <c r="P19" i="1"/>
  <c r="Q19" i="1"/>
  <c r="R19" i="1"/>
  <c r="S19" i="1"/>
  <c r="T19" i="1"/>
  <c r="V19" i="1"/>
  <c r="N19" i="1"/>
  <c r="O18" i="1"/>
  <c r="P18" i="1"/>
  <c r="Q18" i="1"/>
  <c r="R18" i="1"/>
  <c r="S18" i="1"/>
  <c r="T18" i="1"/>
  <c r="V18" i="1"/>
  <c r="N18" i="1"/>
  <c r="O17" i="1"/>
  <c r="P17" i="1"/>
  <c r="Q17" i="1"/>
  <c r="R17" i="1"/>
  <c r="S17" i="1"/>
  <c r="T17" i="1"/>
  <c r="U17" i="1"/>
  <c r="V17" i="1"/>
  <c r="N17" i="1"/>
  <c r="O16" i="1"/>
  <c r="P16" i="1"/>
  <c r="Q16" i="1"/>
  <c r="R16" i="1"/>
  <c r="S16" i="1"/>
  <c r="T16" i="1"/>
  <c r="U16" i="1"/>
  <c r="V16" i="1"/>
  <c r="N16" i="1"/>
  <c r="C19" i="1"/>
  <c r="D19" i="1"/>
  <c r="E19" i="1"/>
  <c r="F19" i="1"/>
  <c r="G19" i="1"/>
  <c r="H19" i="1"/>
  <c r="I19" i="1"/>
  <c r="J19" i="1"/>
  <c r="B19" i="1"/>
  <c r="J18" i="1"/>
  <c r="I18" i="1"/>
  <c r="H18" i="1"/>
  <c r="G18" i="1"/>
  <c r="F18" i="1"/>
  <c r="E18" i="1"/>
  <c r="D18" i="1"/>
  <c r="C18" i="1"/>
  <c r="B16" i="1"/>
  <c r="C16" i="1"/>
  <c r="D16" i="1"/>
  <c r="E16" i="1"/>
  <c r="F16" i="1"/>
  <c r="G16" i="1"/>
  <c r="H16" i="1"/>
  <c r="I16" i="1"/>
  <c r="J16" i="1"/>
  <c r="B18" i="1"/>
  <c r="C17" i="1"/>
  <c r="D17" i="1"/>
  <c r="E17" i="1"/>
  <c r="F17" i="1"/>
  <c r="G17" i="1"/>
  <c r="H17" i="1"/>
  <c r="I17" i="1"/>
  <c r="J17" i="1"/>
  <c r="B17" i="1"/>
</calcChain>
</file>

<file path=xl/sharedStrings.xml><?xml version="1.0" encoding="utf-8"?>
<sst xmlns="http://schemas.openxmlformats.org/spreadsheetml/2006/main" count="87" uniqueCount="11">
  <si>
    <t>H2O</t>
  </si>
  <si>
    <t>HEPES</t>
  </si>
  <si>
    <t>Read 1:440</t>
  </si>
  <si>
    <t>Read 1:480</t>
  </si>
  <si>
    <t>Read 1:540</t>
  </si>
  <si>
    <t>440/540</t>
  </si>
  <si>
    <t>440/540/480</t>
  </si>
  <si>
    <t>440/540/480*370</t>
  </si>
  <si>
    <t>H2O mean</t>
  </si>
  <si>
    <t>HEPES mean</t>
  </si>
  <si>
    <t>HEPES 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</si>
</sst>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Sheet1!$B$15:$J$15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Sheet1!$B$16:$J$16</c:f>
              <c:numCache>
                <c:formatCode>General</c:formatCode>
                <c:ptCount val="9"/>
                <c:pt idx="0">
                  <c:v>0.65651260504201681</c:v>
                </c:pt>
                <c:pt idx="1">
                  <c:v>0.73212258796821794</c:v>
                </c:pt>
                <c:pt idx="2">
                  <c:v>0.93951612903225801</c:v>
                </c:pt>
                <c:pt idx="3">
                  <c:v>1.3309734513274338</c:v>
                </c:pt>
                <c:pt idx="4">
                  <c:v>2.6485623003194885</c:v>
                </c:pt>
                <c:pt idx="5">
                  <c:v>3.3639999999999999</c:v>
                </c:pt>
                <c:pt idx="6">
                  <c:v>3.5872340425531917</c:v>
                </c:pt>
                <c:pt idx="7">
                  <c:v>3.7841409691629955</c:v>
                </c:pt>
                <c:pt idx="8">
                  <c:v>4.306878306878307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B-446A-A7F0-755B68926CD5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Sheet1!$B$15:$J$15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Sheet1!$B$17:$J$17</c:f>
              <c:numCache>
                <c:formatCode>General</c:formatCode>
                <c:ptCount val="9"/>
                <c:pt idx="0">
                  <c:v>0.63125638406537288</c:v>
                </c:pt>
                <c:pt idx="1">
                  <c:v>0.69128996692392497</c:v>
                </c:pt>
                <c:pt idx="2">
                  <c:v>0.92140921409214105</c:v>
                </c:pt>
                <c:pt idx="3">
                  <c:v>1.526</c:v>
                </c:pt>
                <c:pt idx="4">
                  <c:v>2.8120805369127515</c:v>
                </c:pt>
                <c:pt idx="5">
                  <c:v>3.4878048780487805</c:v>
                </c:pt>
                <c:pt idx="6">
                  <c:v>3.883408071748879</c:v>
                </c:pt>
                <c:pt idx="7">
                  <c:v>4.0186046511627911</c:v>
                </c:pt>
                <c:pt idx="8">
                  <c:v>4.3548387096774199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B-446A-A7F0-755B68926CD5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Sheet1!$B$15:$J$15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Sheet1!$B$18:$J$18</c:f>
              <c:numCache>
                <c:formatCode>General</c:formatCode>
                <c:ptCount val="9"/>
                <c:pt idx="0">
                  <c:v>0.58466135458167323</c:v>
                </c:pt>
                <c:pt idx="1">
                  <c:v>0.58958958958958951</c:v>
                </c:pt>
                <c:pt idx="2">
                  <c:v>0.77570093457943934</c:v>
                </c:pt>
                <c:pt idx="3">
                  <c:v>1.3015873015873016</c:v>
                </c:pt>
                <c:pt idx="4">
                  <c:v>2.1577540106951871</c:v>
                </c:pt>
                <c:pt idx="5">
                  <c:v>3.2234848484848482</c:v>
                </c:pt>
                <c:pt idx="6">
                  <c:v>4</c:v>
                </c:pt>
                <c:pt idx="7">
                  <c:v>4.304347826086957</c:v>
                </c:pt>
                <c:pt idx="8">
                  <c:v>4.358288770053476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5B-446A-A7F0-755B68926CD5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Sheet1!$B$15:$J$15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Sheet1!$B$19:$J$19</c:f>
              <c:numCache>
                <c:formatCode>General</c:formatCode>
                <c:ptCount val="9"/>
                <c:pt idx="0">
                  <c:v>0.56238003838771589</c:v>
                </c:pt>
                <c:pt idx="1">
                  <c:v>0.60479041916167664</c:v>
                </c:pt>
                <c:pt idx="2">
                  <c:v>0.77883472057074921</c:v>
                </c:pt>
                <c:pt idx="3">
                  <c:v>1.2914485165794067</c:v>
                </c:pt>
                <c:pt idx="4">
                  <c:v>2.3652173913043479</c:v>
                </c:pt>
                <c:pt idx="5">
                  <c:v>3.1977186311787071</c:v>
                </c:pt>
                <c:pt idx="6">
                  <c:v>3.7224669603524227</c:v>
                </c:pt>
                <c:pt idx="7">
                  <c:v>3.9581395348837209</c:v>
                </c:pt>
                <c:pt idx="8">
                  <c:v>4.3715846994535523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B-446A-A7F0-755B6892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31808"/>
        <c:axId val="221832136"/>
      </c:scatterChart>
      <c:valAx>
        <c:axId val="2218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832136"/>
        <c:crosses val="autoZero"/>
        <c:crossBetween val="midCat"/>
      </c:valAx>
      <c:valAx>
        <c:axId val="2218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83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Sheet1!$AX$14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Sheet1!$AY$13:$BG$13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Sheet1!$AY$14:$BG$14</c:f>
              <c:numCache>
                <c:formatCode>General</c:formatCode>
                <c:ptCount val="9"/>
                <c:pt idx="0">
                  <c:v>0.4320480299133671</c:v>
                </c:pt>
                <c:pt idx="1">
                  <c:v>0.47205670200087818</c:v>
                </c:pt>
                <c:pt idx="2">
                  <c:v>0.60759344036795837</c:v>
                </c:pt>
                <c:pt idx="3">
                  <c:v>0.91872065727699537</c:v>
                </c:pt>
                <c:pt idx="4">
                  <c:v>1.7656481780512236</c:v>
                </c:pt>
                <c:pt idx="5">
                  <c:v>2.2296891149431541</c:v>
                </c:pt>
                <c:pt idx="6">
                  <c:v>2.4309472481712824</c:v>
                </c:pt>
                <c:pt idx="7">
                  <c:v>2.5428699620062241</c:v>
                </c:pt>
                <c:pt idx="8">
                  <c:v>2.8924378843788432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D-48F1-9688-5F62FBD3411A}"/>
            </c:ext>
          </c:extLst>
        </c:ser>
        <c:ser>
          <c:idx val="1"/>
          <c:order val="1"/>
          <c:tx>
            <c:strRef>
              <c:f>Sheet1!$AX$15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Sheet1!$AY$13:$BG$13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Sheet1!$AY$15:$BG$15</c:f>
              <c:numCache>
                <c:formatCode>General</c:formatCode>
                <c:ptCount val="9"/>
                <c:pt idx="0">
                  <c:v>0.38656008135133607</c:v>
                </c:pt>
                <c:pt idx="1">
                  <c:v>0.39917378125558628</c:v>
                </c:pt>
                <c:pt idx="2">
                  <c:v>0.50022595518323265</c:v>
                </c:pt>
                <c:pt idx="3">
                  <c:v>0.83408331114464096</c:v>
                </c:pt>
                <c:pt idx="4">
                  <c:v>1.4560167648997226</c:v>
                </c:pt>
                <c:pt idx="5">
                  <c:v>2.0769842557765505</c:v>
                </c:pt>
                <c:pt idx="6">
                  <c:v>2.5110918064399113</c:v>
                </c:pt>
                <c:pt idx="7">
                  <c:v>2.6770273268125448</c:v>
                </c:pt>
                <c:pt idx="8">
                  <c:v>2.9207274188686827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D-48F1-9688-5F62FBD3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81360"/>
        <c:axId val="295580376"/>
      </c:scatterChart>
      <c:valAx>
        <c:axId val="2955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580376"/>
        <c:crosses val="autoZero"/>
        <c:crossBetween val="midCat"/>
      </c:valAx>
      <c:valAx>
        <c:axId val="2955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5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Sheet1!$N$15:$V$15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Sheet1!$N$16:$V$16</c:f>
              <c:numCache>
                <c:formatCode>General</c:formatCode>
                <c:ptCount val="9"/>
                <c:pt idx="0">
                  <c:v>1.1089739950034068</c:v>
                </c:pt>
                <c:pt idx="1">
                  <c:v>1.236693560757125</c:v>
                </c:pt>
                <c:pt idx="2">
                  <c:v>1.5554902798547319</c:v>
                </c:pt>
                <c:pt idx="3">
                  <c:v>2.2035984293500559</c:v>
                </c:pt>
                <c:pt idx="4">
                  <c:v>4.4290339470225559</c:v>
                </c:pt>
                <c:pt idx="5">
                  <c:v>5.6920473773265652</c:v>
                </c:pt>
                <c:pt idx="6">
                  <c:v>6.0697699535587004</c:v>
                </c:pt>
                <c:pt idx="7">
                  <c:v>6.3599007885092362</c:v>
                </c:pt>
                <c:pt idx="8">
                  <c:v>7.9170557111733579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F-4F0C-A40C-BEA1D2C2317C}"/>
            </c:ext>
          </c:extLst>
        </c:ser>
        <c:ser>
          <c:idx val="1"/>
          <c:order val="1"/>
          <c:tx>
            <c:strRef>
              <c:f>Sheet1!$M$17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Sheet1!$N$15:$V$15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Sheet1!$N$17:$V$17</c:f>
              <c:numCache>
                <c:formatCode>General</c:formatCode>
                <c:ptCount val="9"/>
                <c:pt idx="0">
                  <c:v>1.073565279022743</c:v>
                </c:pt>
                <c:pt idx="1">
                  <c:v>1.1816922511520085</c:v>
                </c:pt>
                <c:pt idx="2">
                  <c:v>1.564361993365265</c:v>
                </c:pt>
                <c:pt idx="3">
                  <c:v>2.5604026845637584</c:v>
                </c:pt>
                <c:pt idx="4">
                  <c:v>4.7024758142353704</c:v>
                </c:pt>
                <c:pt idx="5">
                  <c:v>5.8618569378971106</c:v>
                </c:pt>
                <c:pt idx="6">
                  <c:v>6.5377240265132643</c:v>
                </c:pt>
                <c:pt idx="7">
                  <c:v>6.811194324004731</c:v>
                </c:pt>
                <c:pt idx="8">
                  <c:v>8.064516129032258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7F-4F0C-A40C-BEA1D2C2317C}"/>
            </c:ext>
          </c:extLst>
        </c:ser>
        <c:ser>
          <c:idx val="2"/>
          <c:order val="2"/>
          <c:tx>
            <c:strRef>
              <c:f>Sheet1!$M$18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Sheet1!$N$15:$V$15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Sheet1!$N$18:$V$18</c:f>
              <c:numCache>
                <c:formatCode>General</c:formatCode>
                <c:ptCount val="9"/>
                <c:pt idx="0">
                  <c:v>1.0275243490011832</c:v>
                </c:pt>
                <c:pt idx="1">
                  <c:v>1.0398405460133855</c:v>
                </c:pt>
                <c:pt idx="2">
                  <c:v>1.3015116352004017</c:v>
                </c:pt>
                <c:pt idx="3">
                  <c:v>2.1912244134466357</c:v>
                </c:pt>
                <c:pt idx="4">
                  <c:v>3.6264773288994743</c:v>
                </c:pt>
                <c:pt idx="5">
                  <c:v>5.4358935050334711</c:v>
                </c:pt>
                <c:pt idx="6">
                  <c:v>6.7453625632377747</c:v>
                </c:pt>
                <c:pt idx="7">
                  <c:v>7.2708578143360763</c:v>
                </c:pt>
                <c:pt idx="8">
                  <c:v>8.0411231919805832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7F-4F0C-A40C-BEA1D2C2317C}"/>
            </c:ext>
          </c:extLst>
        </c:ser>
        <c:ser>
          <c:idx val="3"/>
          <c:order val="3"/>
          <c:tx>
            <c:strRef>
              <c:f>Sheet1!$M$19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Sheet1!$N$15:$V$15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Sheet1!$N$19:$V$19</c:f>
              <c:numCache>
                <c:formatCode>General</c:formatCode>
                <c:ptCount val="9"/>
                <c:pt idx="0">
                  <c:v>0.98146603558065604</c:v>
                </c:pt>
                <c:pt idx="1">
                  <c:v>1.0391587958104411</c:v>
                </c:pt>
                <c:pt idx="2">
                  <c:v>1.3245488445080769</c:v>
                </c:pt>
                <c:pt idx="3">
                  <c:v>2.1815008726003495</c:v>
                </c:pt>
                <c:pt idx="4">
                  <c:v>4.0020598837637023</c:v>
                </c:pt>
                <c:pt idx="5">
                  <c:v>5.4382969918005228</c:v>
                </c:pt>
                <c:pt idx="6">
                  <c:v>6.3740872608774364</c:v>
                </c:pt>
                <c:pt idx="7">
                  <c:v>6.789261637879453</c:v>
                </c:pt>
                <c:pt idx="8">
                  <c:v>8.1864882012238809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F-4F0C-A40C-BEA1D2C2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39240"/>
        <c:axId val="456039568"/>
      </c:scatterChart>
      <c:valAx>
        <c:axId val="4560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39568"/>
        <c:crosses val="autoZero"/>
        <c:crossBetween val="midCat"/>
      </c:valAx>
      <c:valAx>
        <c:axId val="4560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3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Sheet1!$Z$21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Sheet1!$AA$21:$AI$21</c:f>
              <c:numCache>
                <c:formatCode>General</c:formatCode>
                <c:ptCount val="9"/>
                <c:pt idx="0">
                  <c:v>0.43915370202134912</c:v>
                </c:pt>
                <c:pt idx="1">
                  <c:v>0.484783875816793</c:v>
                </c:pt>
                <c:pt idx="2">
                  <c:v>0.61286317026276438</c:v>
                </c:pt>
                <c:pt idx="3">
                  <c:v>0.85940338744652178</c:v>
                </c:pt>
                <c:pt idx="4">
                  <c:v>1.7140361374977291</c:v>
                </c:pt>
                <c:pt idx="5">
                  <c:v>2.1857461928934012</c:v>
                </c:pt>
                <c:pt idx="6">
                  <c:v>2.3307916621665412</c:v>
                </c:pt>
                <c:pt idx="7">
                  <c:v>2.4676415059415837</c:v>
                </c:pt>
                <c:pt idx="8">
                  <c:v>2.8659741674447554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4-4589-AED2-DBCF6BDCD866}"/>
            </c:ext>
          </c:extLst>
        </c:ser>
        <c:ser>
          <c:idx val="1"/>
          <c:order val="1"/>
          <c:tx>
            <c:strRef>
              <c:f>Sheet1!$Z$22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Sheet1!$AA$22:$AI$22</c:f>
              <c:numCache>
                <c:formatCode>General</c:formatCode>
                <c:ptCount val="9"/>
                <c:pt idx="0">
                  <c:v>0.42513185049300628</c:v>
                </c:pt>
                <c:pt idx="1">
                  <c:v>0.45967828569813129</c:v>
                </c:pt>
                <c:pt idx="2">
                  <c:v>0.60227936744562705</c:v>
                </c:pt>
                <c:pt idx="3">
                  <c:v>0.98575503355704697</c:v>
                </c:pt>
                <c:pt idx="4">
                  <c:v>1.8198581401090883</c:v>
                </c:pt>
                <c:pt idx="5">
                  <c:v>2.2744004919040788</c:v>
                </c:pt>
                <c:pt idx="6">
                  <c:v>2.5366369222871468</c:v>
                </c:pt>
                <c:pt idx="7">
                  <c:v>2.6223098147418216</c:v>
                </c:pt>
                <c:pt idx="8">
                  <c:v>2.9193548387096775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4-4589-AED2-DBCF6BDCD866}"/>
            </c:ext>
          </c:extLst>
        </c:ser>
        <c:ser>
          <c:idx val="2"/>
          <c:order val="2"/>
          <c:tx>
            <c:strRef>
              <c:f>Sheet1!$Z$23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Sheet1!$AA$23:$AI$23</c:f>
              <c:numCache>
                <c:formatCode>General</c:formatCode>
                <c:ptCount val="9"/>
                <c:pt idx="0">
                  <c:v>0.39559687436545554</c:v>
                </c:pt>
                <c:pt idx="1">
                  <c:v>0.39825892912312666</c:v>
                </c:pt>
                <c:pt idx="2">
                  <c:v>0.49847895628175387</c:v>
                </c:pt>
                <c:pt idx="3">
                  <c:v>0.84362139917695478</c:v>
                </c:pt>
                <c:pt idx="4">
                  <c:v>1.3925672942973981</c:v>
                </c:pt>
                <c:pt idx="5">
                  <c:v>2.0819472124278193</c:v>
                </c:pt>
                <c:pt idx="6">
                  <c:v>2.5969645868465432</c:v>
                </c:pt>
                <c:pt idx="7">
                  <c:v>2.770196827262045</c:v>
                </c:pt>
                <c:pt idx="8">
                  <c:v>2.9189277186889515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54-4589-AED2-DBCF6BDCD866}"/>
            </c:ext>
          </c:extLst>
        </c:ser>
        <c:ser>
          <c:idx val="3"/>
          <c:order val="3"/>
          <c:tx>
            <c:strRef>
              <c:f>Sheet1!$Z$24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Sheet1!$AA$24:$AI$24</c:f>
              <c:numCache>
                <c:formatCode>General</c:formatCode>
                <c:ptCount val="9"/>
                <c:pt idx="0">
                  <c:v>0.37786442369855261</c:v>
                </c:pt>
                <c:pt idx="1">
                  <c:v>0.40007613638701983</c:v>
                </c:pt>
                <c:pt idx="2">
                  <c:v>0.50200401206856116</c:v>
                </c:pt>
                <c:pt idx="3">
                  <c:v>0.82460732984293217</c:v>
                </c:pt>
                <c:pt idx="4">
                  <c:v>1.5247848157139705</c:v>
                </c:pt>
                <c:pt idx="5">
                  <c:v>2.0719911538759992</c:v>
                </c:pt>
                <c:pt idx="6">
                  <c:v>2.4285272463943035</c:v>
                </c:pt>
                <c:pt idx="7">
                  <c:v>2.5867086840320717</c:v>
                </c:pt>
                <c:pt idx="8">
                  <c:v>2.9225762878369252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54-4589-AED2-DBCF6BD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47872"/>
        <c:axId val="452148528"/>
      </c:scatterChart>
      <c:valAx>
        <c:axId val="4521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148528"/>
        <c:crosses val="autoZero"/>
        <c:crossBetween val="midCat"/>
      </c:valAx>
      <c:valAx>
        <c:axId val="4521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1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Sheet1!$AL$21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Sheet1!$AM$20:$AU$20</c:f>
              <c:numCache>
                <c:formatCode>General</c:formatCode>
                <c:ptCount val="9"/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Sheet1!$AM$21:$AU$21</c:f>
              <c:numCache>
                <c:formatCode>General</c:formatCode>
                <c:ptCount val="9"/>
                <c:pt idx="1">
                  <c:v>0.484783875816793</c:v>
                </c:pt>
                <c:pt idx="2">
                  <c:v>0.61286317026276438</c:v>
                </c:pt>
                <c:pt idx="3">
                  <c:v>0.85940338744652178</c:v>
                </c:pt>
                <c:pt idx="4">
                  <c:v>1.7140361374977291</c:v>
                </c:pt>
                <c:pt idx="5">
                  <c:v>2.1857461928934012</c:v>
                </c:pt>
                <c:pt idx="6">
                  <c:v>2.3307916621665412</c:v>
                </c:pt>
                <c:pt idx="7">
                  <c:v>2.4676415059415837</c:v>
                </c:pt>
                <c:pt idx="8">
                  <c:v>2.8659741674447554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C-4F2F-BF68-931615ED8C2C}"/>
            </c:ext>
          </c:extLst>
        </c:ser>
        <c:ser>
          <c:idx val="1"/>
          <c:order val="1"/>
          <c:tx>
            <c:strRef>
              <c:f>Sheet1!$AL$22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Sheet1!$AM$20:$AU$20</c:f>
              <c:numCache>
                <c:formatCode>General</c:formatCode>
                <c:ptCount val="9"/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Sheet1!$AM$22:$AU$22</c:f>
              <c:numCache>
                <c:formatCode>General</c:formatCode>
                <c:ptCount val="9"/>
                <c:pt idx="1">
                  <c:v>0.45967828569813129</c:v>
                </c:pt>
                <c:pt idx="2">
                  <c:v>0.60227936744562705</c:v>
                </c:pt>
                <c:pt idx="3">
                  <c:v>0.98575503355704697</c:v>
                </c:pt>
                <c:pt idx="4">
                  <c:v>1.8198581401090883</c:v>
                </c:pt>
                <c:pt idx="5">
                  <c:v>2.2744004919040788</c:v>
                </c:pt>
                <c:pt idx="6">
                  <c:v>2.5366369222871468</c:v>
                </c:pt>
                <c:pt idx="7">
                  <c:v>2.6223098147418216</c:v>
                </c:pt>
                <c:pt idx="8">
                  <c:v>2.9193548387096775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C-4F2F-BF68-931615ED8C2C}"/>
            </c:ext>
          </c:extLst>
        </c:ser>
        <c:ser>
          <c:idx val="2"/>
          <c:order val="2"/>
          <c:tx>
            <c:strRef>
              <c:f>Sheet1!$AL$23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Sheet1!$AM$20:$AU$20</c:f>
              <c:numCache>
                <c:formatCode>General</c:formatCode>
                <c:ptCount val="9"/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Sheet1!$AM$23:$AU$23</c:f>
              <c:numCache>
                <c:formatCode>General</c:formatCode>
                <c:ptCount val="9"/>
                <c:pt idx="1">
                  <c:v>0.39825892912312666</c:v>
                </c:pt>
                <c:pt idx="2">
                  <c:v>0.49847895628175387</c:v>
                </c:pt>
                <c:pt idx="3">
                  <c:v>0.84362139917695478</c:v>
                </c:pt>
                <c:pt idx="4">
                  <c:v>1.3925672942973981</c:v>
                </c:pt>
                <c:pt idx="5">
                  <c:v>2.0819472124278193</c:v>
                </c:pt>
                <c:pt idx="6">
                  <c:v>2.5969645868465432</c:v>
                </c:pt>
                <c:pt idx="7">
                  <c:v>2.770196827262045</c:v>
                </c:pt>
                <c:pt idx="8">
                  <c:v>2.9189277186889515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5C-4F2F-BF68-931615ED8C2C}"/>
            </c:ext>
          </c:extLst>
        </c:ser>
        <c:ser>
          <c:idx val="3"/>
          <c:order val="3"/>
          <c:tx>
            <c:strRef>
              <c:f>Sheet1!$AL$24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Sheet1!$AM$20:$AU$20</c:f>
              <c:numCache>
                <c:formatCode>General</c:formatCode>
                <c:ptCount val="9"/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Sheet1!$AM$24:$AU$24</c:f>
              <c:numCache>
                <c:formatCode>General</c:formatCode>
                <c:ptCount val="9"/>
                <c:pt idx="1">
                  <c:v>0.40007613638701983</c:v>
                </c:pt>
                <c:pt idx="2">
                  <c:v>0.50200401206856116</c:v>
                </c:pt>
                <c:pt idx="3">
                  <c:v>0.82460732984293217</c:v>
                </c:pt>
                <c:pt idx="4">
                  <c:v>1.5247848157139705</c:v>
                </c:pt>
                <c:pt idx="5">
                  <c:v>2.0719911538759992</c:v>
                </c:pt>
                <c:pt idx="6">
                  <c:v>2.4285272463943035</c:v>
                </c:pt>
                <c:pt idx="7">
                  <c:v>2.5867086840320717</c:v>
                </c:pt>
                <c:pt idx="8">
                  <c:v>2.9225762878369252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5C-4F2F-BF68-931615ED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45552"/>
        <c:axId val="462445880"/>
      </c:scatterChart>
      <c:valAx>
        <c:axId val="462445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445880"/>
        <c:crosses val="autoZero"/>
        <c:crossBetween val="midCat"/>
      </c:valAx>
      <c:valAx>
        <c:axId val="4624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4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Sheet1!$C$43:$J$43</c:f>
              <c:numCache>
                <c:formatCode>General</c:formatCode>
                <c:ptCount val="8"/>
                <c:pt idx="1">
                  <c:v>25</c:v>
                </c:pt>
                <c:pt idx="2">
                  <c:v>50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Sheet1!$C$44:$J$44</c:f>
              <c:numCache>
                <c:formatCode>General</c:formatCode>
                <c:ptCount val="8"/>
                <c:pt idx="0">
                  <c:v>0</c:v>
                </c:pt>
                <c:pt idx="1">
                  <c:v>0.93951612903225801</c:v>
                </c:pt>
                <c:pt idx="2">
                  <c:v>1.3309734513274338</c:v>
                </c:pt>
                <c:pt idx="3">
                  <c:v>2.6485623003194885</c:v>
                </c:pt>
                <c:pt idx="4">
                  <c:v>3.3639999999999999</c:v>
                </c:pt>
                <c:pt idx="5">
                  <c:v>3.5872340425531917</c:v>
                </c:pt>
                <c:pt idx="6">
                  <c:v>3.7841409691629955</c:v>
                </c:pt>
                <c:pt idx="7">
                  <c:v>4.306878306878307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2EE-B309-FAD6069571DF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Sheet1!$C$43:$J$43</c:f>
              <c:numCache>
                <c:formatCode>General</c:formatCode>
                <c:ptCount val="8"/>
                <c:pt idx="1">
                  <c:v>25</c:v>
                </c:pt>
                <c:pt idx="2">
                  <c:v>50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Sheet1!$C$45:$J$45</c:f>
              <c:numCache>
                <c:formatCode>General</c:formatCode>
                <c:ptCount val="8"/>
                <c:pt idx="0">
                  <c:v>0</c:v>
                </c:pt>
                <c:pt idx="1">
                  <c:v>0.92140921409214105</c:v>
                </c:pt>
                <c:pt idx="2">
                  <c:v>1.526</c:v>
                </c:pt>
                <c:pt idx="3">
                  <c:v>2.8120805369127515</c:v>
                </c:pt>
                <c:pt idx="4">
                  <c:v>3.4878048780487805</c:v>
                </c:pt>
                <c:pt idx="5">
                  <c:v>3.883408071748879</c:v>
                </c:pt>
                <c:pt idx="6">
                  <c:v>4.0186046511627911</c:v>
                </c:pt>
                <c:pt idx="7">
                  <c:v>4.3548387096774199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8-42EE-B309-FAD6069571DF}"/>
            </c:ext>
          </c:extLst>
        </c:ser>
        <c:ser>
          <c:idx val="2"/>
          <c:order val="2"/>
          <c:tx>
            <c:strRef>
              <c:f>Sheet1!$C$46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Sheet1!$C$43:$J$43</c:f>
              <c:numCache>
                <c:formatCode>General</c:formatCode>
                <c:ptCount val="8"/>
                <c:pt idx="1">
                  <c:v>25</c:v>
                </c:pt>
                <c:pt idx="2">
                  <c:v>50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Sheet1!$C$46:$J$46</c:f>
              <c:numCache>
                <c:formatCode>General</c:formatCode>
                <c:ptCount val="8"/>
                <c:pt idx="0">
                  <c:v>0</c:v>
                </c:pt>
                <c:pt idx="1">
                  <c:v>0.77570093457943934</c:v>
                </c:pt>
                <c:pt idx="2">
                  <c:v>1.3015873015873016</c:v>
                </c:pt>
                <c:pt idx="3">
                  <c:v>2.1577540106951871</c:v>
                </c:pt>
                <c:pt idx="4">
                  <c:v>3.2234848484848482</c:v>
                </c:pt>
                <c:pt idx="5">
                  <c:v>4</c:v>
                </c:pt>
                <c:pt idx="6">
                  <c:v>4.304347826086957</c:v>
                </c:pt>
                <c:pt idx="7">
                  <c:v>4.358288770053476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8-42EE-B309-FAD6069571DF}"/>
            </c:ext>
          </c:extLst>
        </c:ser>
        <c:ser>
          <c:idx val="3"/>
          <c:order val="3"/>
          <c:tx>
            <c:strRef>
              <c:f>Sheet1!$C$47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Sheet1!$C$43:$J$43</c:f>
              <c:numCache>
                <c:formatCode>General</c:formatCode>
                <c:ptCount val="8"/>
                <c:pt idx="1">
                  <c:v>25</c:v>
                </c:pt>
                <c:pt idx="2">
                  <c:v>50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Sheet1!$C$47:$J$47</c:f>
              <c:numCache>
                <c:formatCode>General</c:formatCode>
                <c:ptCount val="8"/>
                <c:pt idx="0">
                  <c:v>0</c:v>
                </c:pt>
                <c:pt idx="1">
                  <c:v>0.77883472057074921</c:v>
                </c:pt>
                <c:pt idx="2">
                  <c:v>1.2914485165794067</c:v>
                </c:pt>
                <c:pt idx="3">
                  <c:v>2.3652173913043479</c:v>
                </c:pt>
                <c:pt idx="4">
                  <c:v>3.1977186311787071</c:v>
                </c:pt>
                <c:pt idx="5">
                  <c:v>3.7224669603524227</c:v>
                </c:pt>
                <c:pt idx="6">
                  <c:v>3.9581395348837209</c:v>
                </c:pt>
                <c:pt idx="7">
                  <c:v>4.3715846994535523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8-42EE-B309-FAD60695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664"/>
        <c:axId val="451632760"/>
      </c:scatterChart>
      <c:valAx>
        <c:axId val="451638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632760"/>
        <c:crosses val="autoZero"/>
        <c:crossBetween val="midCat"/>
      </c:valAx>
      <c:valAx>
        <c:axId val="4516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63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Sheet1!$Z$21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Sheet1!$AA$21:$AI$21</c:f>
              <c:numCache>
                <c:formatCode>General</c:formatCode>
                <c:ptCount val="9"/>
                <c:pt idx="0">
                  <c:v>0.43915370202134912</c:v>
                </c:pt>
                <c:pt idx="1">
                  <c:v>0.484783875816793</c:v>
                </c:pt>
                <c:pt idx="2">
                  <c:v>0.61286317026276438</c:v>
                </c:pt>
                <c:pt idx="3">
                  <c:v>0.85940338744652178</c:v>
                </c:pt>
                <c:pt idx="4">
                  <c:v>1.7140361374977291</c:v>
                </c:pt>
                <c:pt idx="5">
                  <c:v>2.1857461928934012</c:v>
                </c:pt>
                <c:pt idx="6">
                  <c:v>2.3307916621665412</c:v>
                </c:pt>
                <c:pt idx="7">
                  <c:v>2.4676415059415837</c:v>
                </c:pt>
                <c:pt idx="8">
                  <c:v>2.8659741674447554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E-4C10-AB2E-3274E966BE32}"/>
            </c:ext>
          </c:extLst>
        </c:ser>
        <c:ser>
          <c:idx val="1"/>
          <c:order val="1"/>
          <c:tx>
            <c:strRef>
              <c:f>Sheet1!$Z$22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Sheet1!$AA$22:$AI$22</c:f>
              <c:numCache>
                <c:formatCode>General</c:formatCode>
                <c:ptCount val="9"/>
                <c:pt idx="0">
                  <c:v>0.42513185049300628</c:v>
                </c:pt>
                <c:pt idx="1">
                  <c:v>0.45967828569813129</c:v>
                </c:pt>
                <c:pt idx="2">
                  <c:v>0.60227936744562705</c:v>
                </c:pt>
                <c:pt idx="3">
                  <c:v>0.98575503355704697</c:v>
                </c:pt>
                <c:pt idx="4">
                  <c:v>1.8198581401090883</c:v>
                </c:pt>
                <c:pt idx="5">
                  <c:v>2.2744004919040788</c:v>
                </c:pt>
                <c:pt idx="6">
                  <c:v>2.5366369222871468</c:v>
                </c:pt>
                <c:pt idx="7">
                  <c:v>2.6223098147418216</c:v>
                </c:pt>
                <c:pt idx="8">
                  <c:v>2.9193548387096775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E-4C10-AB2E-3274E966BE32}"/>
            </c:ext>
          </c:extLst>
        </c:ser>
        <c:ser>
          <c:idx val="2"/>
          <c:order val="2"/>
          <c:tx>
            <c:strRef>
              <c:f>Sheet1!$Z$23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Sheet1!$AA$23:$AI$23</c:f>
              <c:numCache>
                <c:formatCode>General</c:formatCode>
                <c:ptCount val="9"/>
                <c:pt idx="0">
                  <c:v>0.39559687436545554</c:v>
                </c:pt>
                <c:pt idx="1">
                  <c:v>0.39825892912312666</c:v>
                </c:pt>
                <c:pt idx="2">
                  <c:v>0.49847895628175387</c:v>
                </c:pt>
                <c:pt idx="3">
                  <c:v>0.84362139917695478</c:v>
                </c:pt>
                <c:pt idx="4">
                  <c:v>1.3925672942973981</c:v>
                </c:pt>
                <c:pt idx="5">
                  <c:v>2.0819472124278193</c:v>
                </c:pt>
                <c:pt idx="6">
                  <c:v>2.5969645868465432</c:v>
                </c:pt>
                <c:pt idx="7">
                  <c:v>2.770196827262045</c:v>
                </c:pt>
                <c:pt idx="8">
                  <c:v>2.9189277186889515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BE-4C10-AB2E-3274E966BE32}"/>
            </c:ext>
          </c:extLst>
        </c:ser>
        <c:ser>
          <c:idx val="3"/>
          <c:order val="3"/>
          <c:tx>
            <c:strRef>
              <c:f>Sheet1!$Z$24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Sheet1!$AA$20:$AI$20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Sheet1!$AA$24:$AI$24</c:f>
              <c:numCache>
                <c:formatCode>General</c:formatCode>
                <c:ptCount val="9"/>
                <c:pt idx="0">
                  <c:v>0.37786442369855261</c:v>
                </c:pt>
                <c:pt idx="1">
                  <c:v>0.40007613638701983</c:v>
                </c:pt>
                <c:pt idx="2">
                  <c:v>0.50200401206856116</c:v>
                </c:pt>
                <c:pt idx="3">
                  <c:v>0.82460732984293217</c:v>
                </c:pt>
                <c:pt idx="4">
                  <c:v>1.5247848157139705</c:v>
                </c:pt>
                <c:pt idx="5">
                  <c:v>2.0719911538759992</c:v>
                </c:pt>
                <c:pt idx="6">
                  <c:v>2.4285272463943035</c:v>
                </c:pt>
                <c:pt idx="7">
                  <c:v>2.5867086840320717</c:v>
                </c:pt>
                <c:pt idx="8">
                  <c:v>2.9225762878369252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BE-4C10-AB2E-3274E966B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48600"/>
        <c:axId val="451644240"/>
      </c:scatterChart>
      <c:valAx>
        <c:axId val="465648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644240"/>
        <c:crosses val="autoZero"/>
        <c:crossBetween val="midCat"/>
      </c:valAx>
      <c:valAx>
        <c:axId val="451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4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Sheet1!$AX$14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Sheet1!$AY$13:$BG$13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Sheet1!$AY$14:$BG$14</c:f>
              <c:numCache>
                <c:formatCode>General</c:formatCode>
                <c:ptCount val="9"/>
                <c:pt idx="0">
                  <c:v>0.4320480299133671</c:v>
                </c:pt>
                <c:pt idx="1">
                  <c:v>0.47205670200087818</c:v>
                </c:pt>
                <c:pt idx="2">
                  <c:v>0.60759344036795837</c:v>
                </c:pt>
                <c:pt idx="3">
                  <c:v>0.91872065727699537</c:v>
                </c:pt>
                <c:pt idx="4">
                  <c:v>1.7656481780512236</c:v>
                </c:pt>
                <c:pt idx="5">
                  <c:v>2.2296891149431541</c:v>
                </c:pt>
                <c:pt idx="6">
                  <c:v>2.4309472481712824</c:v>
                </c:pt>
                <c:pt idx="7">
                  <c:v>2.5428699620062241</c:v>
                </c:pt>
                <c:pt idx="8">
                  <c:v>2.8924378843788432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F03-88A4-A1081C020EF3}"/>
            </c:ext>
          </c:extLst>
        </c:ser>
        <c:ser>
          <c:idx val="1"/>
          <c:order val="1"/>
          <c:tx>
            <c:strRef>
              <c:f>Sheet1!$AX$15</c:f>
              <c:strCache>
                <c:ptCount val="1"/>
                <c:pt idx="0">
                  <c:v>HEPES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Sheet1!$AY$13:$BG$13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xVal>
          <c:yVal>
            <c:numRef>
              <c:f>Sheet1!$AY$15:$BG$15</c:f>
              <c:numCache>
                <c:formatCode>General</c:formatCode>
                <c:ptCount val="9"/>
                <c:pt idx="0">
                  <c:v>0.38656008135133607</c:v>
                </c:pt>
                <c:pt idx="1">
                  <c:v>0.39917378125558628</c:v>
                </c:pt>
                <c:pt idx="2">
                  <c:v>0.50022595518323265</c:v>
                </c:pt>
                <c:pt idx="3">
                  <c:v>0.83408331114464096</c:v>
                </c:pt>
                <c:pt idx="4">
                  <c:v>1.4560167648997226</c:v>
                </c:pt>
                <c:pt idx="5">
                  <c:v>2.0769842557765505</c:v>
                </c:pt>
                <c:pt idx="6">
                  <c:v>2.5110918064399113</c:v>
                </c:pt>
                <c:pt idx="7">
                  <c:v>2.6770273268125448</c:v>
                </c:pt>
                <c:pt idx="8">
                  <c:v>2.9207274188686827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F03-88A4-A1081C02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86744"/>
        <c:axId val="294881496"/>
      </c:scatterChart>
      <c:valAx>
        <c:axId val="294886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881496"/>
        <c:crosses val="autoZero"/>
        <c:crossBetween val="midCat"/>
      </c:valAx>
      <c:valAx>
        <c:axId val="29488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88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Fluoride Assay 0 - 125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Sheet1!$AX$35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4897200349955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Sheet1!$AY$34:$BC$34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</c:numCache>
            </c:numRef>
          </c:xVal>
          <c:yVal>
            <c:numRef>
              <c:f>Sheet1!$AY$35:$BC$35</c:f>
              <c:numCache>
                <c:formatCode>General</c:formatCode>
                <c:ptCount val="5"/>
                <c:pt idx="0">
                  <c:v>0.4320480299133671</c:v>
                </c:pt>
                <c:pt idx="1">
                  <c:v>0.47205670200087818</c:v>
                </c:pt>
                <c:pt idx="2">
                  <c:v>0.60759344036795837</c:v>
                </c:pt>
                <c:pt idx="3">
                  <c:v>0.91872065727699537</c:v>
                </c:pt>
                <c:pt idx="4">
                  <c:v>1.7656481780512236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6-46BB-B29F-04B4FA17A176}"/>
            </c:ext>
          </c:extLst>
        </c:ser>
        <c:ser>
          <c:idx val="1"/>
          <c:order val="1"/>
          <c:tx>
            <c:strRef>
              <c:f>Sheet1!$AX$36</c:f>
              <c:strCache>
                <c:ptCount val="1"/>
                <c:pt idx="0">
                  <c:v>HEPES 20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10279965004374E-2"/>
                  <c:y val="0.20989464858559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Sheet1!$AY$34:$BC$34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125</c:v>
                </c:pt>
              </c:numCache>
            </c:numRef>
          </c:xVal>
          <c:yVal>
            <c:numRef>
              <c:f>Sheet1!$AY$36:$BC$36</c:f>
              <c:numCache>
                <c:formatCode>General</c:formatCode>
                <c:ptCount val="5"/>
                <c:pt idx="0">
                  <c:v>0.38656008135133607</c:v>
                </c:pt>
                <c:pt idx="1">
                  <c:v>0.39917378125558628</c:v>
                </c:pt>
                <c:pt idx="2">
                  <c:v>0.50022595518323265</c:v>
                </c:pt>
                <c:pt idx="3">
                  <c:v>0.83408331114464096</c:v>
                </c:pt>
                <c:pt idx="4">
                  <c:v>1.4560167648997226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6-46BB-B29F-04B4FA17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85800"/>
        <c:axId val="370090064"/>
      </c:scatterChart>
      <c:valAx>
        <c:axId val="3700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uM F-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90064"/>
        <c:crosses val="autoZero"/>
        <c:crossBetween val="midCat"/>
      </c:valAx>
      <c:valAx>
        <c:axId val="3700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A(440)/A(540)/A(480)*A(380)</a:t>
                </a:r>
              </a:p>
              <a:p>
                <a:pPr>
                  <a:defRPr/>
                </a:pPr>
                <a:endParaRPr lang="de-CH"/>
              </a:p>
              <a:p>
                <a:pPr>
                  <a:defRPr/>
                </a:pP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8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Fluoride Assay log(50 - 2000 uM)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Sheet1!$BI$35</c:f>
              <c:strCache>
                <c:ptCount val="1"/>
                <c:pt idx="0">
                  <c:v>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8075681795140413"/>
                  <c:y val="5.2515219106224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Sheet1!$BJ$34:$BP$34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Sheet1!$BJ$35:$BP$35</c:f>
              <c:numCache>
                <c:formatCode>General</c:formatCode>
                <c:ptCount val="7"/>
                <c:pt idx="0">
                  <c:v>0.60759344036795837</c:v>
                </c:pt>
                <c:pt idx="1">
                  <c:v>0.91872065727699537</c:v>
                </c:pt>
                <c:pt idx="2">
                  <c:v>1.7656481780512236</c:v>
                </c:pt>
                <c:pt idx="3">
                  <c:v>2.2296891149431541</c:v>
                </c:pt>
                <c:pt idx="4">
                  <c:v>2.4309472481712824</c:v>
                </c:pt>
                <c:pt idx="5">
                  <c:v>2.5428699620062241</c:v>
                </c:pt>
                <c:pt idx="6">
                  <c:v>2.8924378843788432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5-4ACF-AAF3-149EE0A49913}"/>
            </c:ext>
          </c:extLst>
        </c:ser>
        <c:ser>
          <c:idx val="1"/>
          <c:order val="1"/>
          <c:tx>
            <c:strRef>
              <c:f>Sheet1!$BI$36</c:f>
              <c:strCache>
                <c:ptCount val="1"/>
                <c:pt idx="0">
                  <c:v>HEPES 20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3031496062992043E-2"/>
                  <c:y val="0.34475156124746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Sheet1!$BJ$34:$BP$34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Sheet1!$BJ$36:$BP$36</c:f>
              <c:numCache>
                <c:formatCode>General</c:formatCode>
                <c:ptCount val="7"/>
                <c:pt idx="0">
                  <c:v>0.50022595518323265</c:v>
                </c:pt>
                <c:pt idx="1">
                  <c:v>0.83408331114464096</c:v>
                </c:pt>
                <c:pt idx="2">
                  <c:v>1.4560167648997226</c:v>
                </c:pt>
                <c:pt idx="3">
                  <c:v>2.0769842557765505</c:v>
                </c:pt>
                <c:pt idx="4">
                  <c:v>2.5110918064399113</c:v>
                </c:pt>
                <c:pt idx="5">
                  <c:v>2.6770273268125448</c:v>
                </c:pt>
                <c:pt idx="6">
                  <c:v>2.9207274188686827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5-4ACF-AAF3-149EE0A4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34112"/>
        <c:axId val="370077272"/>
      </c:scatterChart>
      <c:valAx>
        <c:axId val="362934112"/>
        <c:scaling>
          <c:logBase val="10"/>
          <c:orientation val="minMax"/>
          <c:max val="25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log10(uM F-)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77272"/>
        <c:crosses val="autoZero"/>
        <c:crossBetween val="midCat"/>
      </c:valAx>
      <c:valAx>
        <c:axId val="3700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A(440)/A(540)/A(480)*A(380)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346074</xdr:colOff>
      <xdr:row>20</xdr:row>
      <xdr:rowOff>66674</xdr:rowOff>
    </xdr:from>
    <xdr:to>
      <xdr:col>9</xdr:col>
      <xdr:colOff>57149</xdr:colOff>
      <xdr:row>37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34924</xdr:colOff>
      <xdr:row>20</xdr:row>
      <xdr:rowOff>41274</xdr:rowOff>
    </xdr:from>
    <xdr:to>
      <xdr:col>21</xdr:col>
      <xdr:colOff>69849</xdr:colOff>
      <xdr:row>37</xdr:row>
      <xdr:rowOff>126999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85724</xdr:colOff>
      <xdr:row>24</xdr:row>
      <xdr:rowOff>174624</xdr:rowOff>
    </xdr:from>
    <xdr:to>
      <xdr:col>35</xdr:col>
      <xdr:colOff>6349</xdr:colOff>
      <xdr:row>41</xdr:row>
      <xdr:rowOff>184149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501650</xdr:colOff>
      <xdr:row>24</xdr:row>
      <xdr:rowOff>28574</xdr:rowOff>
    </xdr:from>
    <xdr:to>
      <xdr:col>46</xdr:col>
      <xdr:colOff>520700</xdr:colOff>
      <xdr:row>44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47</xdr:row>
      <xdr:rowOff>149225</xdr:rowOff>
    </xdr:from>
    <xdr:to>
      <xdr:col>8</xdr:col>
      <xdr:colOff>228600</xdr:colOff>
      <xdr:row>62</xdr:row>
      <xdr:rowOff>130175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12700</xdr:colOff>
      <xdr:row>42</xdr:row>
      <xdr:rowOff>111124</xdr:rowOff>
    </xdr:from>
    <xdr:to>
      <xdr:col>35</xdr:col>
      <xdr:colOff>25400</xdr:colOff>
      <xdr:row>60</xdr:row>
      <xdr:rowOff>114299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66675</xdr:colOff>
      <xdr:row>16</xdr:row>
      <xdr:rowOff>79375</xdr:rowOff>
    </xdr:from>
    <xdr:to>
      <xdr:col>57</xdr:col>
      <xdr:colOff>371475</xdr:colOff>
      <xdr:row>31</xdr:row>
      <xdr:rowOff>60325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37</xdr:row>
      <xdr:rowOff>53974</xdr:rowOff>
    </xdr:from>
    <xdr:to>
      <xdr:col>56</xdr:col>
      <xdr:colOff>457200</xdr:colOff>
      <xdr:row>56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603250</xdr:colOff>
      <xdr:row>36</xdr:row>
      <xdr:rowOff>104774</xdr:rowOff>
    </xdr:from>
    <xdr:to>
      <xdr:col>68</xdr:col>
      <xdr:colOff>425450</xdr:colOff>
      <xdr:row>57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390525</xdr:colOff>
      <xdr:row>16</xdr:row>
      <xdr:rowOff>47625</xdr:rowOff>
    </xdr:from>
    <xdr:to>
      <xdr:col>66</xdr:col>
      <xdr:colOff>85725</xdr:colOff>
      <xdr:row>31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7"/>
  <sheetViews>
    <sheetView tabSelected="1" topLeftCell="AX37" workbookViewId="0">
      <selection activeCell="BF38" sqref="BF38"/>
    </sheetView>
  </sheetViews>
  <sheetFormatPr defaultRowHeight="14.5" x14ac:dyDescent="0.35"/>
  <cols>
    <col min="50" max="50" width="13.90625" customWidth="1"/>
  </cols>
  <sheetData>
    <row r="1" spans="1:60" x14ac:dyDescent="0.35">
      <c r="B1" s="1">
        <v>0.625</v>
      </c>
      <c r="C1" s="2">
        <v>0.64500000000000002</v>
      </c>
      <c r="D1" s="3">
        <v>0.69899999999999995</v>
      </c>
      <c r="E1" s="4">
        <v>0.752</v>
      </c>
      <c r="F1" s="5">
        <v>0.82899999999999996</v>
      </c>
      <c r="G1" s="5">
        <v>0.84099999999999997</v>
      </c>
      <c r="H1" s="5">
        <v>0.84299999999999997</v>
      </c>
      <c r="I1" s="6">
        <v>0.85899999999999999</v>
      </c>
      <c r="J1" s="7">
        <v>0.81399999999999995</v>
      </c>
      <c r="K1" s="35" t="s">
        <v>2</v>
      </c>
      <c r="N1" s="1">
        <v>0.625</v>
      </c>
      <c r="O1" s="2">
        <v>0.64500000000000002</v>
      </c>
      <c r="P1" s="3">
        <v>0.69899999999999995</v>
      </c>
      <c r="Q1" s="4">
        <v>0.752</v>
      </c>
      <c r="R1" s="5">
        <v>0.82899999999999996</v>
      </c>
      <c r="S1" s="5">
        <v>0.84099999999999997</v>
      </c>
      <c r="T1" s="5">
        <v>0.84299999999999997</v>
      </c>
      <c r="U1" s="6">
        <v>0.85899999999999999</v>
      </c>
      <c r="V1" s="7">
        <v>0.81399999999999995</v>
      </c>
      <c r="W1" s="35" t="s">
        <v>2</v>
      </c>
      <c r="Z1" s="1">
        <v>0.625</v>
      </c>
      <c r="AA1" s="2">
        <v>0.64500000000000002</v>
      </c>
      <c r="AB1" s="3">
        <v>0.69899999999999995</v>
      </c>
      <c r="AC1" s="4">
        <v>0.752</v>
      </c>
      <c r="AD1" s="5">
        <v>0.82899999999999996</v>
      </c>
      <c r="AE1" s="5">
        <v>0.84099999999999997</v>
      </c>
      <c r="AF1" s="5">
        <v>0.84299999999999997</v>
      </c>
      <c r="AG1" s="6">
        <v>0.85899999999999999</v>
      </c>
      <c r="AH1" s="7">
        <v>0.81399999999999995</v>
      </c>
      <c r="AI1" s="35" t="s">
        <v>2</v>
      </c>
      <c r="AL1" s="1">
        <v>0.625</v>
      </c>
      <c r="AM1" s="2">
        <v>0.64500000000000002</v>
      </c>
      <c r="AN1" s="3">
        <v>0.69899999999999995</v>
      </c>
      <c r="AO1" s="4">
        <v>0.752</v>
      </c>
      <c r="AP1" s="5">
        <v>0.82899999999999996</v>
      </c>
      <c r="AQ1" s="5">
        <v>0.84099999999999997</v>
      </c>
      <c r="AR1" s="5">
        <v>0.84299999999999997</v>
      </c>
      <c r="AS1" s="6">
        <v>0.85899999999999999</v>
      </c>
      <c r="AT1" s="7">
        <v>0.81399999999999995</v>
      </c>
      <c r="AU1" s="35" t="s">
        <v>2</v>
      </c>
      <c r="AX1" t="s">
        <v>8</v>
      </c>
      <c r="AY1">
        <f>(AL1+AL5)/2</f>
        <v>0.62149999999999994</v>
      </c>
      <c r="AZ1">
        <f t="shared" ref="AZ1:BG1" si="0">(AM1+AM5)/2</f>
        <v>0.63600000000000001</v>
      </c>
      <c r="BA1">
        <f t="shared" si="0"/>
        <v>0.6895</v>
      </c>
      <c r="BB1">
        <f t="shared" si="0"/>
        <v>0.75750000000000006</v>
      </c>
      <c r="BC1">
        <f t="shared" si="0"/>
        <v>0.83349999999999991</v>
      </c>
      <c r="BD1">
        <f t="shared" si="0"/>
        <v>0.84949999999999992</v>
      </c>
      <c r="BE1">
        <f t="shared" si="0"/>
        <v>0.85450000000000004</v>
      </c>
      <c r="BF1">
        <f t="shared" si="0"/>
        <v>0.86149999999999993</v>
      </c>
      <c r="BG1">
        <f t="shared" si="0"/>
        <v>0.81200000000000006</v>
      </c>
      <c r="BH1" s="35" t="s">
        <v>2</v>
      </c>
    </row>
    <row r="2" spans="1:60" x14ac:dyDescent="0.35">
      <c r="B2" s="8">
        <v>0.59199999999999997</v>
      </c>
      <c r="C2" s="8">
        <v>0.59199999999999997</v>
      </c>
      <c r="D2" s="9">
        <v>0.60399999999999998</v>
      </c>
      <c r="E2" s="9">
        <v>0.60399999999999998</v>
      </c>
      <c r="F2" s="10">
        <v>0.59799999999999998</v>
      </c>
      <c r="G2" s="8">
        <v>0.59099999999999997</v>
      </c>
      <c r="H2" s="8">
        <v>0.59099999999999997</v>
      </c>
      <c r="I2" s="10">
        <v>0.59499999999999997</v>
      </c>
      <c r="J2" s="11">
        <v>0.54400000000000004</v>
      </c>
      <c r="K2" s="35" t="s">
        <v>3</v>
      </c>
      <c r="N2" s="8">
        <v>0.59199999999999997</v>
      </c>
      <c r="O2" s="8">
        <v>0.59199999999999997</v>
      </c>
      <c r="P2" s="9">
        <v>0.60399999999999998</v>
      </c>
      <c r="Q2" s="9">
        <v>0.60399999999999998</v>
      </c>
      <c r="R2" s="10">
        <v>0.59799999999999998</v>
      </c>
      <c r="S2" s="8">
        <v>0.59099999999999997</v>
      </c>
      <c r="T2" s="8">
        <v>0.59099999999999997</v>
      </c>
      <c r="U2" s="10">
        <v>0.59499999999999997</v>
      </c>
      <c r="V2" s="11">
        <v>0.54400000000000004</v>
      </c>
      <c r="W2" s="35" t="s">
        <v>3</v>
      </c>
      <c r="Z2" s="8">
        <v>0.59199999999999997</v>
      </c>
      <c r="AA2" s="8">
        <v>0.59199999999999997</v>
      </c>
      <c r="AB2" s="9">
        <v>0.60399999999999998</v>
      </c>
      <c r="AC2" s="9">
        <v>0.60399999999999998</v>
      </c>
      <c r="AD2" s="10">
        <v>0.59799999999999998</v>
      </c>
      <c r="AE2" s="8">
        <v>0.59099999999999997</v>
      </c>
      <c r="AF2" s="8">
        <v>0.59099999999999997</v>
      </c>
      <c r="AG2" s="10">
        <v>0.59499999999999997</v>
      </c>
      <c r="AH2" s="11">
        <v>0.54400000000000004</v>
      </c>
      <c r="AI2" s="35" t="s">
        <v>3</v>
      </c>
      <c r="AL2" s="8">
        <v>0.59199999999999997</v>
      </c>
      <c r="AM2" s="8">
        <v>0.59199999999999997</v>
      </c>
      <c r="AN2" s="9">
        <v>0.60399999999999998</v>
      </c>
      <c r="AO2" s="9">
        <v>0.60399999999999998</v>
      </c>
      <c r="AP2" s="10">
        <v>0.59799999999999998</v>
      </c>
      <c r="AQ2" s="8">
        <v>0.59099999999999997</v>
      </c>
      <c r="AR2" s="8">
        <v>0.59099999999999997</v>
      </c>
      <c r="AS2" s="10">
        <v>0.59499999999999997</v>
      </c>
      <c r="AT2" s="11">
        <v>0.54400000000000004</v>
      </c>
      <c r="AU2" s="35" t="s">
        <v>3</v>
      </c>
      <c r="AY2">
        <f t="shared" ref="AY2:AY4" si="1">(AL2+AL6)/2</f>
        <v>0.59</v>
      </c>
      <c r="AZ2">
        <f t="shared" ref="AZ2:AZ4" si="2">(AM2+AM6)/2</f>
        <v>0.58850000000000002</v>
      </c>
      <c r="BA2">
        <f t="shared" ref="BA2:BA4" si="3">(AN2+AN6)/2</f>
        <v>0.59650000000000003</v>
      </c>
      <c r="BB2">
        <f t="shared" ref="BB2:BB4" si="4">(AO2+AO6)/2</f>
        <v>0.6</v>
      </c>
      <c r="BC2">
        <f t="shared" ref="BC2:BC4" si="5">(AP2+AP6)/2</f>
        <v>0.59799999999999998</v>
      </c>
      <c r="BD2">
        <f t="shared" ref="BD2:BD4" si="6">(AQ2+AQ6)/2</f>
        <v>0.59299999999999997</v>
      </c>
      <c r="BE2">
        <f t="shared" ref="BE2:BE4" si="7">(AR2+AR6)/2</f>
        <v>0.59250000000000003</v>
      </c>
      <c r="BF2">
        <f t="shared" ref="BF2:BF4" si="8">(AS2+AS6)/2</f>
        <v>0.59250000000000003</v>
      </c>
      <c r="BG2">
        <f t="shared" ref="BG2:BG4" si="9">(AT2+AT6)/2</f>
        <v>0.54200000000000004</v>
      </c>
      <c r="BH2" s="35" t="s">
        <v>3</v>
      </c>
    </row>
    <row r="3" spans="1:60" x14ac:dyDescent="0.35">
      <c r="B3" s="12">
        <v>0.95199999999999996</v>
      </c>
      <c r="C3" s="13">
        <v>0.88100000000000001</v>
      </c>
      <c r="D3" s="14">
        <v>0.74399999999999999</v>
      </c>
      <c r="E3" s="15">
        <v>0.56499999999999995</v>
      </c>
      <c r="F3" s="16">
        <v>0.313</v>
      </c>
      <c r="G3" s="17">
        <v>0.25</v>
      </c>
      <c r="H3" s="18">
        <v>0.23499999999999999</v>
      </c>
      <c r="I3" s="18">
        <v>0.22700000000000001</v>
      </c>
      <c r="J3" s="18">
        <v>0.189</v>
      </c>
      <c r="K3" s="35" t="s">
        <v>4</v>
      </c>
      <c r="N3" s="12">
        <v>0.95199999999999996</v>
      </c>
      <c r="O3" s="13">
        <v>0.88100000000000001</v>
      </c>
      <c r="P3" s="14">
        <v>0.74399999999999999</v>
      </c>
      <c r="Q3" s="15">
        <v>0.56499999999999995</v>
      </c>
      <c r="R3" s="16">
        <v>0.313</v>
      </c>
      <c r="S3" s="17">
        <v>0.25</v>
      </c>
      <c r="T3" s="18">
        <v>0.23499999999999999</v>
      </c>
      <c r="U3" s="18">
        <v>0.22700000000000001</v>
      </c>
      <c r="V3" s="18">
        <v>0.189</v>
      </c>
      <c r="W3" s="35" t="s">
        <v>4</v>
      </c>
      <c r="Z3" s="12">
        <v>0.95199999999999996</v>
      </c>
      <c r="AA3" s="13">
        <v>0.88100000000000001</v>
      </c>
      <c r="AB3" s="14">
        <v>0.74399999999999999</v>
      </c>
      <c r="AC3" s="15">
        <v>0.56499999999999995</v>
      </c>
      <c r="AD3" s="16">
        <v>0.313</v>
      </c>
      <c r="AE3" s="17">
        <v>0.25</v>
      </c>
      <c r="AF3" s="18">
        <v>0.23499999999999999</v>
      </c>
      <c r="AG3" s="18">
        <v>0.22700000000000001</v>
      </c>
      <c r="AH3" s="18">
        <v>0.189</v>
      </c>
      <c r="AI3" s="35" t="s">
        <v>4</v>
      </c>
      <c r="AL3" s="12">
        <v>0.95199999999999996</v>
      </c>
      <c r="AM3" s="13">
        <v>0.88100000000000001</v>
      </c>
      <c r="AN3" s="14">
        <v>0.74399999999999999</v>
      </c>
      <c r="AO3" s="15">
        <v>0.56499999999999995</v>
      </c>
      <c r="AP3" s="16">
        <v>0.313</v>
      </c>
      <c r="AQ3" s="17">
        <v>0.25</v>
      </c>
      <c r="AR3" s="18">
        <v>0.23499999999999999</v>
      </c>
      <c r="AS3" s="18">
        <v>0.22700000000000001</v>
      </c>
      <c r="AT3" s="18">
        <v>0.189</v>
      </c>
      <c r="AU3" s="35" t="s">
        <v>4</v>
      </c>
      <c r="AY3">
        <f t="shared" si="1"/>
        <v>0.96550000000000002</v>
      </c>
      <c r="AZ3">
        <f t="shared" si="2"/>
        <v>0.89400000000000002</v>
      </c>
      <c r="BA3">
        <f t="shared" si="3"/>
        <v>0.74099999999999999</v>
      </c>
      <c r="BB3">
        <f t="shared" si="4"/>
        <v>0.53249999999999997</v>
      </c>
      <c r="BC3">
        <f t="shared" si="5"/>
        <v>0.30549999999999999</v>
      </c>
      <c r="BD3">
        <f t="shared" si="6"/>
        <v>0.248</v>
      </c>
      <c r="BE3">
        <f t="shared" si="7"/>
        <v>0.22899999999999998</v>
      </c>
      <c r="BF3">
        <f t="shared" si="8"/>
        <v>0.221</v>
      </c>
      <c r="BG3">
        <f t="shared" si="9"/>
        <v>0.1875</v>
      </c>
      <c r="BH3" s="35" t="s">
        <v>4</v>
      </c>
    </row>
    <row r="4" spans="1:60" x14ac:dyDescent="0.35">
      <c r="B4" s="1">
        <v>0.61799999999999999</v>
      </c>
      <c r="C4" s="1">
        <v>0.627</v>
      </c>
      <c r="D4" s="19">
        <v>0.68</v>
      </c>
      <c r="E4" s="20">
        <v>0.76300000000000001</v>
      </c>
      <c r="F4" s="5">
        <v>0.83799999999999997</v>
      </c>
      <c r="G4" s="6">
        <v>0.85799999999999998</v>
      </c>
      <c r="H4" s="6">
        <v>0.86599999999999999</v>
      </c>
      <c r="I4" s="6">
        <v>0.86399999999999999</v>
      </c>
      <c r="J4" s="7">
        <v>0.81</v>
      </c>
      <c r="K4" s="35" t="s">
        <v>2</v>
      </c>
      <c r="N4" s="1">
        <v>0.61799999999999999</v>
      </c>
      <c r="O4" s="1">
        <v>0.627</v>
      </c>
      <c r="P4" s="19">
        <v>0.68</v>
      </c>
      <c r="Q4" s="20">
        <v>0.76300000000000001</v>
      </c>
      <c r="R4" s="5">
        <v>0.83799999999999997</v>
      </c>
      <c r="S4" s="6">
        <v>0.85799999999999998</v>
      </c>
      <c r="T4" s="6">
        <v>0.86599999999999999</v>
      </c>
      <c r="U4" s="6">
        <v>0.86399999999999999</v>
      </c>
      <c r="V4" s="7">
        <v>0.81</v>
      </c>
      <c r="W4" s="35" t="s">
        <v>2</v>
      </c>
      <c r="Z4" s="36">
        <v>0.39600000000000002</v>
      </c>
      <c r="AA4" s="36">
        <v>0.39200000000000002</v>
      </c>
      <c r="AB4" s="36">
        <v>0.39400000000000002</v>
      </c>
      <c r="AC4" s="36">
        <v>0.39</v>
      </c>
      <c r="AD4" s="36">
        <v>0.38700000000000001</v>
      </c>
      <c r="AE4" s="36">
        <v>0.38400000000000001</v>
      </c>
      <c r="AF4" s="36">
        <v>0.38400000000000001</v>
      </c>
      <c r="AG4" s="36">
        <v>0.38800000000000001</v>
      </c>
      <c r="AH4" s="36">
        <v>0.36199999999999999</v>
      </c>
      <c r="AI4">
        <v>370</v>
      </c>
      <c r="AL4" s="36">
        <v>0.39600000000000002</v>
      </c>
      <c r="AM4" s="36">
        <v>0.39200000000000002</v>
      </c>
      <c r="AN4" s="36">
        <v>0.39400000000000002</v>
      </c>
      <c r="AO4" s="36">
        <v>0.39</v>
      </c>
      <c r="AP4" s="36">
        <v>0.38700000000000001</v>
      </c>
      <c r="AQ4" s="36">
        <v>0.38400000000000001</v>
      </c>
      <c r="AR4" s="36">
        <v>0.38400000000000001</v>
      </c>
      <c r="AS4" s="36">
        <v>0.38800000000000001</v>
      </c>
      <c r="AT4" s="36">
        <v>0.36199999999999999</v>
      </c>
      <c r="AU4">
        <v>370</v>
      </c>
      <c r="AY4">
        <f t="shared" si="1"/>
        <v>0.39600000000000002</v>
      </c>
      <c r="AZ4">
        <f t="shared" si="2"/>
        <v>0.39050000000000001</v>
      </c>
      <c r="BA4">
        <f t="shared" si="3"/>
        <v>0.38950000000000001</v>
      </c>
      <c r="BB4">
        <f t="shared" si="4"/>
        <v>0.38750000000000001</v>
      </c>
      <c r="BC4">
        <f t="shared" si="5"/>
        <v>0.38700000000000001</v>
      </c>
      <c r="BD4">
        <f t="shared" si="6"/>
        <v>0.38600000000000001</v>
      </c>
      <c r="BE4">
        <f t="shared" si="7"/>
        <v>0.38600000000000001</v>
      </c>
      <c r="BF4">
        <f t="shared" si="8"/>
        <v>0.38650000000000001</v>
      </c>
      <c r="BG4">
        <f t="shared" si="9"/>
        <v>0.36199999999999999</v>
      </c>
      <c r="BH4">
        <v>370</v>
      </c>
    </row>
    <row r="5" spans="1:60" x14ac:dyDescent="0.35">
      <c r="B5" s="21">
        <v>0.58799999999999997</v>
      </c>
      <c r="C5" s="21">
        <v>0.58499999999999996</v>
      </c>
      <c r="D5" s="21">
        <v>0.58899999999999997</v>
      </c>
      <c r="E5" s="10">
        <v>0.59599999999999997</v>
      </c>
      <c r="F5" s="10">
        <v>0.59799999999999998</v>
      </c>
      <c r="G5" s="10">
        <v>0.59499999999999997</v>
      </c>
      <c r="H5" s="8">
        <v>0.59399999999999997</v>
      </c>
      <c r="I5" s="8">
        <v>0.59</v>
      </c>
      <c r="J5" s="11">
        <v>0.54</v>
      </c>
      <c r="K5" s="35" t="s">
        <v>3</v>
      </c>
      <c r="N5" s="21">
        <v>0.58799999999999997</v>
      </c>
      <c r="O5" s="21">
        <v>0.58499999999999996</v>
      </c>
      <c r="P5" s="21">
        <v>0.58899999999999997</v>
      </c>
      <c r="Q5" s="10">
        <v>0.59599999999999997</v>
      </c>
      <c r="R5" s="10">
        <v>0.59799999999999998</v>
      </c>
      <c r="S5" s="10">
        <v>0.59499999999999997</v>
      </c>
      <c r="T5" s="8">
        <v>0.59399999999999997</v>
      </c>
      <c r="U5" s="8">
        <v>0.59</v>
      </c>
      <c r="V5" s="11">
        <v>0.54</v>
      </c>
      <c r="W5" s="35" t="s">
        <v>3</v>
      </c>
      <c r="Z5" s="1">
        <v>0.61799999999999999</v>
      </c>
      <c r="AA5" s="1">
        <v>0.627</v>
      </c>
      <c r="AB5" s="19">
        <v>0.68</v>
      </c>
      <c r="AC5" s="20">
        <v>0.76300000000000001</v>
      </c>
      <c r="AD5" s="5">
        <v>0.83799999999999997</v>
      </c>
      <c r="AE5" s="6">
        <v>0.85799999999999998</v>
      </c>
      <c r="AF5" s="6">
        <v>0.86599999999999999</v>
      </c>
      <c r="AG5" s="6">
        <v>0.86399999999999999</v>
      </c>
      <c r="AH5" s="7">
        <v>0.81</v>
      </c>
      <c r="AI5" s="35" t="s">
        <v>2</v>
      </c>
      <c r="AL5" s="1">
        <v>0.61799999999999999</v>
      </c>
      <c r="AM5" s="1">
        <v>0.627</v>
      </c>
      <c r="AN5" s="19">
        <v>0.68</v>
      </c>
      <c r="AO5" s="20">
        <v>0.76300000000000001</v>
      </c>
      <c r="AP5" s="5">
        <v>0.83799999999999997</v>
      </c>
      <c r="AQ5" s="6">
        <v>0.85799999999999998</v>
      </c>
      <c r="AR5" s="6">
        <v>0.86599999999999999</v>
      </c>
      <c r="AS5" s="6">
        <v>0.86399999999999999</v>
      </c>
      <c r="AT5" s="7">
        <v>0.81</v>
      </c>
      <c r="AU5" s="35" t="s">
        <v>2</v>
      </c>
      <c r="AX5" t="s">
        <v>9</v>
      </c>
      <c r="AY5">
        <f>(AL9+AL13)/2</f>
        <v>0.58650000000000002</v>
      </c>
      <c r="AZ5">
        <f t="shared" ref="AZ5:BG5" si="10">(AM9+AM13)/2</f>
        <v>0.59749999999999992</v>
      </c>
      <c r="BA5">
        <f t="shared" si="10"/>
        <v>0.65949999999999998</v>
      </c>
      <c r="BB5">
        <f t="shared" si="10"/>
        <v>0.73899999999999999</v>
      </c>
      <c r="BC5">
        <f t="shared" si="10"/>
        <v>0.8115</v>
      </c>
      <c r="BD5">
        <f t="shared" si="10"/>
        <v>0.84599999999999997</v>
      </c>
      <c r="BE5">
        <f t="shared" si="10"/>
        <v>0.85850000000000004</v>
      </c>
      <c r="BF5">
        <f t="shared" si="10"/>
        <v>0.871</v>
      </c>
      <c r="BG5">
        <f t="shared" si="10"/>
        <v>0.8075</v>
      </c>
      <c r="BH5" s="35" t="s">
        <v>2</v>
      </c>
    </row>
    <row r="6" spans="1:60" x14ac:dyDescent="0.35">
      <c r="B6" s="12">
        <v>0.97899999999999998</v>
      </c>
      <c r="C6" s="13">
        <v>0.90700000000000003</v>
      </c>
      <c r="D6" s="14">
        <v>0.73799999999999999</v>
      </c>
      <c r="E6" s="22">
        <v>0.5</v>
      </c>
      <c r="F6" s="17">
        <v>0.29799999999999999</v>
      </c>
      <c r="G6" s="17">
        <v>0.246</v>
      </c>
      <c r="H6" s="18">
        <v>0.223</v>
      </c>
      <c r="I6" s="18">
        <v>0.215</v>
      </c>
      <c r="J6" s="18">
        <v>0.186</v>
      </c>
      <c r="K6" s="35" t="s">
        <v>4</v>
      </c>
      <c r="N6" s="12">
        <v>0.97899999999999998</v>
      </c>
      <c r="O6" s="13">
        <v>0.90700000000000003</v>
      </c>
      <c r="P6" s="14">
        <v>0.73799999999999999</v>
      </c>
      <c r="Q6" s="22">
        <v>0.5</v>
      </c>
      <c r="R6" s="17">
        <v>0.29799999999999999</v>
      </c>
      <c r="S6" s="17">
        <v>0.246</v>
      </c>
      <c r="T6" s="18">
        <v>0.223</v>
      </c>
      <c r="U6" s="18">
        <v>0.215</v>
      </c>
      <c r="V6" s="18">
        <v>0.186</v>
      </c>
      <c r="W6" s="35" t="s">
        <v>4</v>
      </c>
      <c r="Z6" s="21">
        <v>0.58799999999999997</v>
      </c>
      <c r="AA6" s="21">
        <v>0.58499999999999996</v>
      </c>
      <c r="AB6" s="21">
        <v>0.58899999999999997</v>
      </c>
      <c r="AC6" s="10">
        <v>0.59599999999999997</v>
      </c>
      <c r="AD6" s="10">
        <v>0.59799999999999998</v>
      </c>
      <c r="AE6" s="10">
        <v>0.59499999999999997</v>
      </c>
      <c r="AF6" s="8">
        <v>0.59399999999999997</v>
      </c>
      <c r="AG6" s="8">
        <v>0.59</v>
      </c>
      <c r="AH6" s="11">
        <v>0.54</v>
      </c>
      <c r="AI6" s="35" t="s">
        <v>3</v>
      </c>
      <c r="AL6" s="21">
        <v>0.58799999999999997</v>
      </c>
      <c r="AM6" s="21">
        <v>0.58499999999999996</v>
      </c>
      <c r="AN6" s="21">
        <v>0.58899999999999997</v>
      </c>
      <c r="AO6" s="10">
        <v>0.59599999999999997</v>
      </c>
      <c r="AP6" s="10">
        <v>0.59799999999999998</v>
      </c>
      <c r="AQ6" s="10">
        <v>0.59499999999999997</v>
      </c>
      <c r="AR6" s="8">
        <v>0.59399999999999997</v>
      </c>
      <c r="AS6" s="8">
        <v>0.59</v>
      </c>
      <c r="AT6" s="11">
        <v>0.54</v>
      </c>
      <c r="AU6" s="35" t="s">
        <v>3</v>
      </c>
      <c r="AY6">
        <f t="shared" ref="AY6:AY8" si="11">(AL10+AL14)/2</f>
        <v>0.57099999999999995</v>
      </c>
      <c r="AZ6">
        <f t="shared" ref="AZ6:AZ8" si="12">(AM10+AM14)/2</f>
        <v>0.57450000000000001</v>
      </c>
      <c r="BA6">
        <f t="shared" ref="BA6:BA8" si="13">(AN10+AN14)/2</f>
        <v>0.59199999999999997</v>
      </c>
      <c r="BB6">
        <f t="shared" ref="BB6:BB8" si="14">(AO10+AO14)/2</f>
        <v>0.59299999999999997</v>
      </c>
      <c r="BC6">
        <f t="shared" ref="BC6:BC8" si="15">(AP10+AP14)/2</f>
        <v>0.59299999999999997</v>
      </c>
      <c r="BD6">
        <f t="shared" ref="BD6:BD8" si="16">(AQ10+AQ14)/2</f>
        <v>0.59050000000000002</v>
      </c>
      <c r="BE6">
        <f t="shared" ref="BE6:BE8" si="17">(AR10+AR14)/2</f>
        <v>0.58850000000000002</v>
      </c>
      <c r="BF6">
        <f t="shared" ref="BF6:BF8" si="18">(AS10+AS14)/2</f>
        <v>0.58749999999999991</v>
      </c>
      <c r="BG6">
        <f t="shared" ref="BG6:BG8" si="19">(AT10+AT14)/2</f>
        <v>0.53800000000000003</v>
      </c>
      <c r="BH6" s="35" t="s">
        <v>3</v>
      </c>
    </row>
    <row r="7" spans="1:60" x14ac:dyDescent="0.35">
      <c r="B7" s="23">
        <v>0.58699999999999997</v>
      </c>
      <c r="C7" s="23">
        <v>0.58899999999999997</v>
      </c>
      <c r="D7" s="24">
        <v>0.66400000000000003</v>
      </c>
      <c r="E7" s="25">
        <v>0.73799999999999999</v>
      </c>
      <c r="F7" s="7">
        <v>0.80700000000000005</v>
      </c>
      <c r="G7" s="6">
        <v>0.85099999999999998</v>
      </c>
      <c r="H7" s="26">
        <v>0.872</v>
      </c>
      <c r="I7" s="26">
        <v>0.89100000000000001</v>
      </c>
      <c r="J7" s="7">
        <v>0.81499999999999995</v>
      </c>
      <c r="K7" s="35" t="s">
        <v>2</v>
      </c>
      <c r="N7" s="23">
        <v>0.58699999999999997</v>
      </c>
      <c r="O7" s="23">
        <v>0.58899999999999997</v>
      </c>
      <c r="P7" s="24">
        <v>0.66400000000000003</v>
      </c>
      <c r="Q7" s="25">
        <v>0.73799999999999999</v>
      </c>
      <c r="R7" s="7">
        <v>0.80700000000000005</v>
      </c>
      <c r="S7" s="6">
        <v>0.85099999999999998</v>
      </c>
      <c r="T7" s="26">
        <v>0.872</v>
      </c>
      <c r="U7" s="26">
        <v>0.89100000000000001</v>
      </c>
      <c r="V7" s="7">
        <v>0.81499999999999995</v>
      </c>
      <c r="W7" s="35" t="s">
        <v>2</v>
      </c>
      <c r="Z7" s="12">
        <v>0.97899999999999998</v>
      </c>
      <c r="AA7" s="13">
        <v>0.90700000000000003</v>
      </c>
      <c r="AB7" s="14">
        <v>0.73799999999999999</v>
      </c>
      <c r="AC7" s="22">
        <v>0.5</v>
      </c>
      <c r="AD7" s="17">
        <v>0.29799999999999999</v>
      </c>
      <c r="AE7" s="17">
        <v>0.246</v>
      </c>
      <c r="AF7" s="18">
        <v>0.223</v>
      </c>
      <c r="AG7" s="18">
        <v>0.215</v>
      </c>
      <c r="AH7" s="18">
        <v>0.186</v>
      </c>
      <c r="AI7" s="35" t="s">
        <v>4</v>
      </c>
      <c r="AL7" s="12">
        <v>0.97899999999999998</v>
      </c>
      <c r="AM7" s="13">
        <v>0.90700000000000003</v>
      </c>
      <c r="AN7" s="14">
        <v>0.73799999999999999</v>
      </c>
      <c r="AO7" s="22">
        <v>0.5</v>
      </c>
      <c r="AP7" s="17">
        <v>0.29799999999999999</v>
      </c>
      <c r="AQ7" s="17">
        <v>0.246</v>
      </c>
      <c r="AR7" s="18">
        <v>0.223</v>
      </c>
      <c r="AS7" s="18">
        <v>0.215</v>
      </c>
      <c r="AT7" s="18">
        <v>0.186</v>
      </c>
      <c r="AU7" s="35" t="s">
        <v>4</v>
      </c>
      <c r="AY7">
        <f t="shared" si="11"/>
        <v>1.0230000000000001</v>
      </c>
      <c r="AZ7">
        <f t="shared" si="12"/>
        <v>1.0004999999999999</v>
      </c>
      <c r="BA7">
        <f t="shared" si="13"/>
        <v>0.84850000000000003</v>
      </c>
      <c r="BB7">
        <f t="shared" si="14"/>
        <v>0.56999999999999995</v>
      </c>
      <c r="BC7">
        <f t="shared" si="15"/>
        <v>0.35949999999999999</v>
      </c>
      <c r="BD7">
        <f t="shared" si="16"/>
        <v>0.26350000000000001</v>
      </c>
      <c r="BE7">
        <f t="shared" si="17"/>
        <v>0.2225</v>
      </c>
      <c r="BF7">
        <f t="shared" si="18"/>
        <v>0.21099999999999999</v>
      </c>
      <c r="BG7">
        <f t="shared" si="19"/>
        <v>0.185</v>
      </c>
      <c r="BH7" s="35" t="s">
        <v>4</v>
      </c>
    </row>
    <row r="8" spans="1:60" x14ac:dyDescent="0.35">
      <c r="B8" s="27">
        <v>0.56899999999999995</v>
      </c>
      <c r="C8" s="28">
        <v>0.56699999999999995</v>
      </c>
      <c r="D8" s="10">
        <v>0.59599999999999997</v>
      </c>
      <c r="E8" s="8">
        <v>0.59399999999999997</v>
      </c>
      <c r="F8" s="10">
        <v>0.59499999999999997</v>
      </c>
      <c r="G8" s="8">
        <v>0.59299999999999997</v>
      </c>
      <c r="H8" s="8">
        <v>0.59299999999999997</v>
      </c>
      <c r="I8" s="8">
        <v>0.59199999999999997</v>
      </c>
      <c r="J8" s="11">
        <v>0.54200000000000004</v>
      </c>
      <c r="K8" s="35" t="s">
        <v>3</v>
      </c>
      <c r="N8" s="27">
        <v>0.56899999999999995</v>
      </c>
      <c r="O8" s="28">
        <v>0.56699999999999995</v>
      </c>
      <c r="P8" s="10">
        <v>0.59599999999999997</v>
      </c>
      <c r="Q8" s="8">
        <v>0.59399999999999997</v>
      </c>
      <c r="R8" s="10">
        <v>0.59499999999999997</v>
      </c>
      <c r="S8" s="8">
        <v>0.59299999999999997</v>
      </c>
      <c r="T8" s="8">
        <v>0.59299999999999997</v>
      </c>
      <c r="U8" s="8">
        <v>0.59199999999999997</v>
      </c>
      <c r="V8" s="11">
        <v>0.54200000000000004</v>
      </c>
      <c r="W8" s="35" t="s">
        <v>3</v>
      </c>
      <c r="Z8" s="36">
        <v>0.39600000000000002</v>
      </c>
      <c r="AA8" s="36">
        <v>0.38900000000000001</v>
      </c>
      <c r="AB8" s="36">
        <v>0.38500000000000001</v>
      </c>
      <c r="AC8" s="36">
        <v>0.38500000000000001</v>
      </c>
      <c r="AD8" s="36">
        <v>0.38700000000000001</v>
      </c>
      <c r="AE8" s="36">
        <v>0.38800000000000001</v>
      </c>
      <c r="AF8" s="36">
        <v>0.38800000000000001</v>
      </c>
      <c r="AG8" s="36">
        <v>0.38500000000000001</v>
      </c>
      <c r="AH8" s="36">
        <v>0.36199999999999999</v>
      </c>
      <c r="AI8">
        <v>370</v>
      </c>
      <c r="AL8" s="36">
        <v>0.39600000000000002</v>
      </c>
      <c r="AM8" s="36">
        <v>0.38900000000000001</v>
      </c>
      <c r="AN8" s="36">
        <v>0.38500000000000001</v>
      </c>
      <c r="AO8" s="36">
        <v>0.38500000000000001</v>
      </c>
      <c r="AP8" s="36">
        <v>0.38700000000000001</v>
      </c>
      <c r="AQ8" s="36">
        <v>0.38800000000000001</v>
      </c>
      <c r="AR8" s="36">
        <v>0.38800000000000001</v>
      </c>
      <c r="AS8" s="36">
        <v>0.38500000000000001</v>
      </c>
      <c r="AT8" s="36">
        <v>0.36199999999999999</v>
      </c>
      <c r="AU8">
        <v>370</v>
      </c>
      <c r="AY8">
        <f t="shared" si="11"/>
        <v>0.38500000000000001</v>
      </c>
      <c r="AZ8">
        <f t="shared" si="12"/>
        <v>0.38400000000000001</v>
      </c>
      <c r="BA8">
        <f t="shared" si="13"/>
        <v>0.38100000000000001</v>
      </c>
      <c r="BB8">
        <f t="shared" si="14"/>
        <v>0.38150000000000001</v>
      </c>
      <c r="BC8">
        <f t="shared" si="15"/>
        <v>0.38250000000000001</v>
      </c>
      <c r="BD8">
        <f t="shared" si="16"/>
        <v>0.38200000000000001</v>
      </c>
      <c r="BE8">
        <f t="shared" si="17"/>
        <v>0.38300000000000001</v>
      </c>
      <c r="BF8">
        <f t="shared" si="18"/>
        <v>0.38100000000000001</v>
      </c>
      <c r="BG8">
        <f t="shared" si="19"/>
        <v>0.36</v>
      </c>
      <c r="BH8">
        <v>370</v>
      </c>
    </row>
    <row r="9" spans="1:60" x14ac:dyDescent="0.35">
      <c r="B9" s="29">
        <v>1.004</v>
      </c>
      <c r="C9" s="29">
        <v>0.999</v>
      </c>
      <c r="D9" s="30">
        <v>0.85599999999999998</v>
      </c>
      <c r="E9" s="15">
        <v>0.56699999999999995</v>
      </c>
      <c r="F9" s="31">
        <v>0.374</v>
      </c>
      <c r="G9" s="17">
        <v>0.26400000000000001</v>
      </c>
      <c r="H9" s="18">
        <v>0.218</v>
      </c>
      <c r="I9" s="18">
        <v>0.20699999999999999</v>
      </c>
      <c r="J9" s="18">
        <v>0.187</v>
      </c>
      <c r="K9" s="35" t="s">
        <v>4</v>
      </c>
      <c r="N9" s="29">
        <v>1.004</v>
      </c>
      <c r="O9" s="29">
        <v>0.999</v>
      </c>
      <c r="P9" s="30">
        <v>0.85599999999999998</v>
      </c>
      <c r="Q9" s="15">
        <v>0.56699999999999995</v>
      </c>
      <c r="R9" s="31">
        <v>0.374</v>
      </c>
      <c r="S9" s="17">
        <v>0.26400000000000001</v>
      </c>
      <c r="T9" s="18">
        <v>0.218</v>
      </c>
      <c r="U9" s="18">
        <v>0.20699999999999999</v>
      </c>
      <c r="V9" s="18">
        <v>0.187</v>
      </c>
      <c r="W9" s="35" t="s">
        <v>4</v>
      </c>
      <c r="Z9" s="23">
        <v>0.58699999999999997</v>
      </c>
      <c r="AA9" s="23">
        <v>0.58899999999999997</v>
      </c>
      <c r="AB9" s="24">
        <v>0.66400000000000003</v>
      </c>
      <c r="AC9" s="25">
        <v>0.73799999999999999</v>
      </c>
      <c r="AD9" s="7">
        <v>0.80700000000000005</v>
      </c>
      <c r="AE9" s="6">
        <v>0.85099999999999998</v>
      </c>
      <c r="AF9" s="26">
        <v>0.872</v>
      </c>
      <c r="AG9" s="26">
        <v>0.89100000000000001</v>
      </c>
      <c r="AH9" s="7">
        <v>0.81499999999999995</v>
      </c>
      <c r="AI9" s="35" t="s">
        <v>2</v>
      </c>
      <c r="AL9" s="23">
        <v>0.58699999999999997</v>
      </c>
      <c r="AM9" s="23">
        <v>0.58899999999999997</v>
      </c>
      <c r="AN9" s="24">
        <v>0.66400000000000003</v>
      </c>
      <c r="AO9" s="25">
        <v>0.73799999999999999</v>
      </c>
      <c r="AP9" s="7">
        <v>0.80700000000000005</v>
      </c>
      <c r="AQ9" s="6">
        <v>0.85099999999999998</v>
      </c>
      <c r="AR9" s="26">
        <v>0.872</v>
      </c>
      <c r="AS9" s="26">
        <v>0.89100000000000001</v>
      </c>
      <c r="AT9" s="7">
        <v>0.81499999999999995</v>
      </c>
      <c r="AU9" s="35" t="s">
        <v>2</v>
      </c>
    </row>
    <row r="10" spans="1:60" x14ac:dyDescent="0.35">
      <c r="B10" s="23">
        <v>0.58599999999999997</v>
      </c>
      <c r="C10" s="23">
        <v>0.60599999999999998</v>
      </c>
      <c r="D10" s="24">
        <v>0.65500000000000003</v>
      </c>
      <c r="E10" s="4">
        <v>0.74</v>
      </c>
      <c r="F10" s="7">
        <v>0.81599999999999995</v>
      </c>
      <c r="G10" s="5">
        <v>0.84099999999999997</v>
      </c>
      <c r="H10" s="5">
        <v>0.84499999999999997</v>
      </c>
      <c r="I10" s="6">
        <v>0.85099999999999998</v>
      </c>
      <c r="J10" s="32">
        <v>0.8</v>
      </c>
      <c r="K10" s="35" t="s">
        <v>2</v>
      </c>
      <c r="N10" s="23">
        <v>0.58599999999999997</v>
      </c>
      <c r="O10" s="23">
        <v>0.60599999999999998</v>
      </c>
      <c r="P10" s="24">
        <v>0.65500000000000003</v>
      </c>
      <c r="Q10" s="4">
        <v>0.74</v>
      </c>
      <c r="R10" s="7">
        <v>0.81599999999999995</v>
      </c>
      <c r="S10" s="5">
        <v>0.84099999999999997</v>
      </c>
      <c r="T10" s="5">
        <v>0.84499999999999997</v>
      </c>
      <c r="U10" s="6">
        <v>0.85099999999999998</v>
      </c>
      <c r="V10" s="32">
        <v>0.8</v>
      </c>
      <c r="W10" s="35" t="s">
        <v>2</v>
      </c>
      <c r="Z10" s="27">
        <v>0.56899999999999995</v>
      </c>
      <c r="AA10" s="28">
        <v>0.56699999999999995</v>
      </c>
      <c r="AB10" s="10">
        <v>0.59599999999999997</v>
      </c>
      <c r="AC10" s="8">
        <v>0.59399999999999997</v>
      </c>
      <c r="AD10" s="10">
        <v>0.59499999999999997</v>
      </c>
      <c r="AE10" s="8">
        <v>0.59299999999999997</v>
      </c>
      <c r="AF10" s="8">
        <v>0.59299999999999997</v>
      </c>
      <c r="AG10" s="8">
        <v>0.59199999999999997</v>
      </c>
      <c r="AH10" s="11">
        <v>0.54200000000000004</v>
      </c>
      <c r="AI10" s="35" t="s">
        <v>3</v>
      </c>
      <c r="AL10" s="27">
        <v>0.56899999999999995</v>
      </c>
      <c r="AM10" s="28">
        <v>0.56699999999999995</v>
      </c>
      <c r="AN10" s="10">
        <v>0.59599999999999997</v>
      </c>
      <c r="AO10" s="8">
        <v>0.59399999999999997</v>
      </c>
      <c r="AP10" s="10">
        <v>0.59499999999999997</v>
      </c>
      <c r="AQ10" s="8">
        <v>0.59299999999999997</v>
      </c>
      <c r="AR10" s="8">
        <v>0.59299999999999997</v>
      </c>
      <c r="AS10" s="8">
        <v>0.59199999999999997</v>
      </c>
      <c r="AT10" s="11">
        <v>0.54200000000000004</v>
      </c>
      <c r="AU10" s="35" t="s">
        <v>3</v>
      </c>
    </row>
    <row r="11" spans="1:60" x14ac:dyDescent="0.35">
      <c r="B11" s="27">
        <v>0.57299999999999995</v>
      </c>
      <c r="C11" s="33">
        <v>0.58199999999999996</v>
      </c>
      <c r="D11" s="21">
        <v>0.58799999999999997</v>
      </c>
      <c r="E11" s="8">
        <v>0.59199999999999997</v>
      </c>
      <c r="F11" s="8">
        <v>0.59099999999999997</v>
      </c>
      <c r="G11" s="21">
        <v>0.58799999999999997</v>
      </c>
      <c r="H11" s="21">
        <v>0.58399999999999996</v>
      </c>
      <c r="I11" s="33">
        <v>0.58299999999999996</v>
      </c>
      <c r="J11" s="34">
        <v>0.53400000000000003</v>
      </c>
      <c r="K11" s="35" t="s">
        <v>3</v>
      </c>
      <c r="N11" s="27">
        <v>0.57299999999999995</v>
      </c>
      <c r="O11" s="33">
        <v>0.58199999999999996</v>
      </c>
      <c r="P11" s="21">
        <v>0.58799999999999997</v>
      </c>
      <c r="Q11" s="8">
        <v>0.59199999999999997</v>
      </c>
      <c r="R11" s="8">
        <v>0.59099999999999997</v>
      </c>
      <c r="S11" s="21">
        <v>0.58799999999999997</v>
      </c>
      <c r="T11" s="21">
        <v>0.58399999999999996</v>
      </c>
      <c r="U11" s="33">
        <v>0.58299999999999996</v>
      </c>
      <c r="V11" s="34">
        <v>0.53400000000000003</v>
      </c>
      <c r="W11" s="35" t="s">
        <v>3</v>
      </c>
      <c r="Z11" s="29">
        <v>1.004</v>
      </c>
      <c r="AA11" s="29">
        <v>0.999</v>
      </c>
      <c r="AB11" s="30">
        <v>0.85599999999999998</v>
      </c>
      <c r="AC11" s="15">
        <v>0.56699999999999995</v>
      </c>
      <c r="AD11" s="31">
        <v>0.374</v>
      </c>
      <c r="AE11" s="17">
        <v>0.26400000000000001</v>
      </c>
      <c r="AF11" s="18">
        <v>0.218</v>
      </c>
      <c r="AG11" s="18">
        <v>0.20699999999999999</v>
      </c>
      <c r="AH11" s="18">
        <v>0.187</v>
      </c>
      <c r="AI11" s="35" t="s">
        <v>4</v>
      </c>
      <c r="AL11" s="29">
        <v>1.004</v>
      </c>
      <c r="AM11" s="29">
        <v>0.999</v>
      </c>
      <c r="AN11" s="30">
        <v>0.85599999999999998</v>
      </c>
      <c r="AO11" s="15">
        <v>0.56699999999999995</v>
      </c>
      <c r="AP11" s="31">
        <v>0.374</v>
      </c>
      <c r="AQ11" s="17">
        <v>0.26400000000000001</v>
      </c>
      <c r="AR11" s="18">
        <v>0.218</v>
      </c>
      <c r="AS11" s="18">
        <v>0.20699999999999999</v>
      </c>
      <c r="AT11" s="18">
        <v>0.187</v>
      </c>
      <c r="AU11" s="35" t="s">
        <v>4</v>
      </c>
    </row>
    <row r="12" spans="1:60" x14ac:dyDescent="0.35">
      <c r="B12" s="29">
        <v>1.042</v>
      </c>
      <c r="C12" s="29">
        <v>1.002</v>
      </c>
      <c r="D12" s="30">
        <v>0.84099999999999997</v>
      </c>
      <c r="E12" s="15">
        <v>0.57299999999999995</v>
      </c>
      <c r="F12" s="16">
        <v>0.34499999999999997</v>
      </c>
      <c r="G12" s="17">
        <v>0.26300000000000001</v>
      </c>
      <c r="H12" s="18">
        <v>0.22700000000000001</v>
      </c>
      <c r="I12" s="18">
        <v>0.215</v>
      </c>
      <c r="J12" s="18">
        <v>0.183</v>
      </c>
      <c r="K12" s="35" t="s">
        <v>4</v>
      </c>
      <c r="N12" s="29">
        <v>1.042</v>
      </c>
      <c r="O12" s="29">
        <v>1.002</v>
      </c>
      <c r="P12" s="30">
        <v>0.84099999999999997</v>
      </c>
      <c r="Q12" s="15">
        <v>0.57299999999999995</v>
      </c>
      <c r="R12" s="16">
        <v>0.34499999999999997</v>
      </c>
      <c r="S12" s="17">
        <v>0.26300000000000001</v>
      </c>
      <c r="T12" s="18">
        <v>0.22700000000000001</v>
      </c>
      <c r="U12" s="18">
        <v>0.215</v>
      </c>
      <c r="V12" s="18">
        <v>0.183</v>
      </c>
      <c r="W12" s="35" t="s">
        <v>4</v>
      </c>
      <c r="Z12" s="36">
        <v>0.38500000000000001</v>
      </c>
      <c r="AA12" s="36">
        <v>0.38300000000000001</v>
      </c>
      <c r="AB12" s="36">
        <v>0.38300000000000001</v>
      </c>
      <c r="AC12" s="36">
        <v>0.38500000000000001</v>
      </c>
      <c r="AD12" s="36">
        <v>0.38400000000000001</v>
      </c>
      <c r="AE12" s="36">
        <v>0.38300000000000001</v>
      </c>
      <c r="AF12" s="36">
        <v>0.38500000000000001</v>
      </c>
      <c r="AG12" s="36">
        <v>0.38100000000000001</v>
      </c>
      <c r="AH12" s="36">
        <v>0.36299999999999999</v>
      </c>
      <c r="AI12">
        <v>370</v>
      </c>
      <c r="AL12" s="36">
        <v>0.38500000000000001</v>
      </c>
      <c r="AM12" s="36">
        <v>0.38300000000000001</v>
      </c>
      <c r="AN12" s="36">
        <v>0.38300000000000001</v>
      </c>
      <c r="AO12" s="36">
        <v>0.38500000000000001</v>
      </c>
      <c r="AP12" s="36">
        <v>0.38400000000000001</v>
      </c>
      <c r="AQ12" s="36">
        <v>0.38300000000000001</v>
      </c>
      <c r="AR12" s="36">
        <v>0.38500000000000001</v>
      </c>
      <c r="AS12" s="36">
        <v>0.38100000000000001</v>
      </c>
      <c r="AT12" s="36">
        <v>0.36299999999999999</v>
      </c>
      <c r="AU12">
        <v>370</v>
      </c>
    </row>
    <row r="13" spans="1:60" x14ac:dyDescent="0.35">
      <c r="Z13" s="23">
        <v>0.58599999999999997</v>
      </c>
      <c r="AA13" s="23">
        <v>0.60599999999999998</v>
      </c>
      <c r="AB13" s="24">
        <v>0.65500000000000003</v>
      </c>
      <c r="AC13" s="4">
        <v>0.74</v>
      </c>
      <c r="AD13" s="7">
        <v>0.81599999999999995</v>
      </c>
      <c r="AE13" s="5">
        <v>0.84099999999999997</v>
      </c>
      <c r="AF13" s="5">
        <v>0.84499999999999997</v>
      </c>
      <c r="AG13" s="6">
        <v>0.85099999999999998</v>
      </c>
      <c r="AH13" s="32">
        <v>0.8</v>
      </c>
      <c r="AI13" s="35" t="s">
        <v>2</v>
      </c>
      <c r="AL13" s="23">
        <v>0.58599999999999997</v>
      </c>
      <c r="AM13" s="23">
        <v>0.60599999999999998</v>
      </c>
      <c r="AN13" s="24">
        <v>0.65500000000000003</v>
      </c>
      <c r="AO13" s="4">
        <v>0.74</v>
      </c>
      <c r="AP13" s="7">
        <v>0.81599999999999995</v>
      </c>
      <c r="AQ13" s="5">
        <v>0.84099999999999997</v>
      </c>
      <c r="AR13" s="5">
        <v>0.84499999999999997</v>
      </c>
      <c r="AS13" s="6">
        <v>0.85099999999999998</v>
      </c>
      <c r="AT13" s="32">
        <v>0.8</v>
      </c>
      <c r="AU13" s="35" t="s">
        <v>2</v>
      </c>
      <c r="AY13">
        <v>0</v>
      </c>
      <c r="AZ13">
        <v>5</v>
      </c>
      <c r="BA13">
        <v>25</v>
      </c>
      <c r="BB13">
        <v>50</v>
      </c>
      <c r="BC13">
        <v>125</v>
      </c>
      <c r="BD13">
        <v>250</v>
      </c>
      <c r="BE13">
        <v>500</v>
      </c>
      <c r="BF13">
        <v>1000</v>
      </c>
      <c r="BG13">
        <v>2000</v>
      </c>
    </row>
    <row r="14" spans="1:60" x14ac:dyDescent="0.35">
      <c r="B14" t="s">
        <v>5</v>
      </c>
      <c r="N14" t="s">
        <v>6</v>
      </c>
      <c r="Z14" s="27">
        <v>0.57299999999999995</v>
      </c>
      <c r="AA14" s="33">
        <v>0.58199999999999996</v>
      </c>
      <c r="AB14" s="21">
        <v>0.58799999999999997</v>
      </c>
      <c r="AC14" s="8">
        <v>0.59199999999999997</v>
      </c>
      <c r="AD14" s="8">
        <v>0.59099999999999997</v>
      </c>
      <c r="AE14" s="21">
        <v>0.58799999999999997</v>
      </c>
      <c r="AF14" s="21">
        <v>0.58399999999999996</v>
      </c>
      <c r="AG14" s="33">
        <v>0.58299999999999996</v>
      </c>
      <c r="AH14" s="34">
        <v>0.53400000000000003</v>
      </c>
      <c r="AI14" s="35" t="s">
        <v>3</v>
      </c>
      <c r="AL14" s="27">
        <v>0.57299999999999995</v>
      </c>
      <c r="AM14" s="33">
        <v>0.58199999999999996</v>
      </c>
      <c r="AN14" s="21">
        <v>0.58799999999999997</v>
      </c>
      <c r="AO14" s="8">
        <v>0.59199999999999997</v>
      </c>
      <c r="AP14" s="8">
        <v>0.59099999999999997</v>
      </c>
      <c r="AQ14" s="21">
        <v>0.58799999999999997</v>
      </c>
      <c r="AR14" s="21">
        <v>0.58399999999999996</v>
      </c>
      <c r="AS14" s="33">
        <v>0.58299999999999996</v>
      </c>
      <c r="AT14" s="34">
        <v>0.53400000000000003</v>
      </c>
      <c r="AU14" s="35" t="s">
        <v>3</v>
      </c>
      <c r="AX14" t="s">
        <v>0</v>
      </c>
      <c r="AY14">
        <f>AY1*AY4/AY2/AY3</f>
        <v>0.4320480299133671</v>
      </c>
      <c r="AZ14">
        <f t="shared" ref="AZ14:BG14" si="20">AZ1*AZ4/AZ2/AZ3</f>
        <v>0.47205670200087818</v>
      </c>
      <c r="BA14">
        <f t="shared" si="20"/>
        <v>0.60759344036795837</v>
      </c>
      <c r="BB14">
        <f t="shared" si="20"/>
        <v>0.91872065727699537</v>
      </c>
      <c r="BC14">
        <f t="shared" si="20"/>
        <v>1.7656481780512236</v>
      </c>
      <c r="BD14">
        <f t="shared" si="20"/>
        <v>2.2296891149431541</v>
      </c>
      <c r="BE14">
        <f t="shared" si="20"/>
        <v>2.4309472481712824</v>
      </c>
      <c r="BF14">
        <f t="shared" si="20"/>
        <v>2.5428699620062241</v>
      </c>
      <c r="BG14">
        <f t="shared" si="20"/>
        <v>2.8924378843788432</v>
      </c>
    </row>
    <row r="15" spans="1:60" x14ac:dyDescent="0.35">
      <c r="B15">
        <v>0</v>
      </c>
      <c r="C15">
        <v>5</v>
      </c>
      <c r="D15">
        <v>25</v>
      </c>
      <c r="E15">
        <v>50</v>
      </c>
      <c r="F15">
        <v>125</v>
      </c>
      <c r="G15">
        <v>250</v>
      </c>
      <c r="H15">
        <v>500</v>
      </c>
      <c r="I15">
        <v>1000</v>
      </c>
      <c r="J15">
        <v>2000</v>
      </c>
      <c r="N15">
        <v>0</v>
      </c>
      <c r="O15">
        <v>5</v>
      </c>
      <c r="P15">
        <v>25</v>
      </c>
      <c r="Q15">
        <v>50</v>
      </c>
      <c r="R15">
        <v>125</v>
      </c>
      <c r="S15">
        <v>250</v>
      </c>
      <c r="T15">
        <v>500</v>
      </c>
      <c r="U15">
        <v>1000</v>
      </c>
      <c r="V15">
        <v>2000</v>
      </c>
      <c r="Z15" s="29">
        <v>1.042</v>
      </c>
      <c r="AA15" s="29">
        <v>1.002</v>
      </c>
      <c r="AB15" s="30">
        <v>0.84099999999999997</v>
      </c>
      <c r="AC15" s="15">
        <v>0.57299999999999995</v>
      </c>
      <c r="AD15" s="16">
        <v>0.34499999999999997</v>
      </c>
      <c r="AE15" s="17">
        <v>0.26300000000000001</v>
      </c>
      <c r="AF15" s="18">
        <v>0.22700000000000001</v>
      </c>
      <c r="AG15" s="18">
        <v>0.215</v>
      </c>
      <c r="AH15" s="18">
        <v>0.183</v>
      </c>
      <c r="AI15" s="35" t="s">
        <v>4</v>
      </c>
      <c r="AL15" s="29">
        <v>1.042</v>
      </c>
      <c r="AM15" s="29">
        <v>1.002</v>
      </c>
      <c r="AN15" s="30">
        <v>0.84099999999999997</v>
      </c>
      <c r="AO15" s="15">
        <v>0.57299999999999995</v>
      </c>
      <c r="AP15" s="16">
        <v>0.34499999999999997</v>
      </c>
      <c r="AQ15" s="17">
        <v>0.26300000000000001</v>
      </c>
      <c r="AR15" s="18">
        <v>0.22700000000000001</v>
      </c>
      <c r="AS15" s="18">
        <v>0.215</v>
      </c>
      <c r="AT15" s="18">
        <v>0.183</v>
      </c>
      <c r="AU15" s="35" t="s">
        <v>4</v>
      </c>
      <c r="AX15" t="s">
        <v>1</v>
      </c>
      <c r="AY15">
        <f>AY5*AY8/AY6/AY7</f>
        <v>0.38656008135133607</v>
      </c>
      <c r="AZ15">
        <f t="shared" ref="AZ15:BG15" si="21">AZ5*AZ8/AZ6/AZ7</f>
        <v>0.39917378125558628</v>
      </c>
      <c r="BA15">
        <f t="shared" si="21"/>
        <v>0.50022595518323265</v>
      </c>
      <c r="BB15">
        <f t="shared" si="21"/>
        <v>0.83408331114464096</v>
      </c>
      <c r="BC15">
        <f t="shared" si="21"/>
        <v>1.4560167648997226</v>
      </c>
      <c r="BD15">
        <f t="shared" si="21"/>
        <v>2.0769842557765505</v>
      </c>
      <c r="BE15">
        <f t="shared" si="21"/>
        <v>2.5110918064399113</v>
      </c>
      <c r="BF15">
        <f t="shared" si="21"/>
        <v>2.6770273268125448</v>
      </c>
      <c r="BG15">
        <f t="shared" si="21"/>
        <v>2.9207274188686827</v>
      </c>
    </row>
    <row r="16" spans="1:60" x14ac:dyDescent="0.35">
      <c r="A16" t="s">
        <v>0</v>
      </c>
      <c r="B16">
        <f t="shared" ref="B16:J16" si="22">B1/B3</f>
        <v>0.65651260504201681</v>
      </c>
      <c r="C16">
        <f t="shared" si="22"/>
        <v>0.73212258796821794</v>
      </c>
      <c r="D16">
        <f t="shared" si="22"/>
        <v>0.93951612903225801</v>
      </c>
      <c r="E16">
        <f t="shared" si="22"/>
        <v>1.3309734513274338</v>
      </c>
      <c r="F16">
        <f t="shared" si="22"/>
        <v>2.6485623003194885</v>
      </c>
      <c r="G16">
        <f t="shared" si="22"/>
        <v>3.3639999999999999</v>
      </c>
      <c r="H16">
        <f t="shared" si="22"/>
        <v>3.5872340425531917</v>
      </c>
      <c r="I16">
        <f t="shared" si="22"/>
        <v>3.7841409691629955</v>
      </c>
      <c r="J16">
        <f t="shared" si="22"/>
        <v>4.306878306878307</v>
      </c>
      <c r="M16" t="s">
        <v>0</v>
      </c>
      <c r="N16">
        <f>N1/N3/N2</f>
        <v>1.1089739950034068</v>
      </c>
      <c r="O16">
        <f t="shared" ref="O16:V16" si="23">O1/O3/O2</f>
        <v>1.236693560757125</v>
      </c>
      <c r="P16">
        <f t="shared" si="23"/>
        <v>1.5554902798547319</v>
      </c>
      <c r="Q16">
        <f t="shared" si="23"/>
        <v>2.2035984293500559</v>
      </c>
      <c r="R16">
        <f t="shared" si="23"/>
        <v>4.4290339470225559</v>
      </c>
      <c r="S16">
        <f t="shared" si="23"/>
        <v>5.6920473773265652</v>
      </c>
      <c r="T16">
        <f t="shared" si="23"/>
        <v>6.0697699535587004</v>
      </c>
      <c r="U16">
        <f t="shared" si="23"/>
        <v>6.3599007885092362</v>
      </c>
      <c r="V16">
        <f t="shared" si="23"/>
        <v>7.9170557111733579</v>
      </c>
      <c r="Z16" s="36">
        <v>0.38500000000000001</v>
      </c>
      <c r="AA16" s="36">
        <v>0.38500000000000001</v>
      </c>
      <c r="AB16" s="36">
        <v>0.379</v>
      </c>
      <c r="AC16" s="36">
        <v>0.378</v>
      </c>
      <c r="AD16" s="36">
        <v>0.38100000000000001</v>
      </c>
      <c r="AE16" s="36">
        <v>0.38100000000000001</v>
      </c>
      <c r="AF16" s="36">
        <v>0.38100000000000001</v>
      </c>
      <c r="AG16" s="36">
        <v>0.38100000000000001</v>
      </c>
      <c r="AH16" s="36">
        <v>0.35699999999999998</v>
      </c>
      <c r="AI16">
        <v>370</v>
      </c>
      <c r="AL16" s="36">
        <v>0.38500000000000001</v>
      </c>
      <c r="AM16" s="36">
        <v>0.38500000000000001</v>
      </c>
      <c r="AN16" s="36">
        <v>0.379</v>
      </c>
      <c r="AO16" s="36">
        <v>0.378</v>
      </c>
      <c r="AP16" s="36">
        <v>0.38100000000000001</v>
      </c>
      <c r="AQ16" s="36">
        <v>0.38100000000000001</v>
      </c>
      <c r="AR16" s="36">
        <v>0.38100000000000001</v>
      </c>
      <c r="AS16" s="36">
        <v>0.38100000000000001</v>
      </c>
      <c r="AT16" s="36">
        <v>0.35699999999999998</v>
      </c>
      <c r="AU16">
        <v>370</v>
      </c>
    </row>
    <row r="17" spans="1:47" x14ac:dyDescent="0.35">
      <c r="A17" t="s">
        <v>0</v>
      </c>
      <c r="B17">
        <f>B4/B6</f>
        <v>0.63125638406537288</v>
      </c>
      <c r="C17">
        <f t="shared" ref="C17:J17" si="24">C4/C6</f>
        <v>0.69128996692392497</v>
      </c>
      <c r="D17">
        <f t="shared" si="24"/>
        <v>0.92140921409214105</v>
      </c>
      <c r="E17">
        <f t="shared" si="24"/>
        <v>1.526</v>
      </c>
      <c r="F17">
        <f t="shared" si="24"/>
        <v>2.8120805369127515</v>
      </c>
      <c r="G17">
        <f t="shared" si="24"/>
        <v>3.4878048780487805</v>
      </c>
      <c r="H17">
        <f t="shared" si="24"/>
        <v>3.883408071748879</v>
      </c>
      <c r="I17">
        <f t="shared" si="24"/>
        <v>4.0186046511627911</v>
      </c>
      <c r="J17">
        <f t="shared" si="24"/>
        <v>4.3548387096774199</v>
      </c>
      <c r="M17" t="s">
        <v>0</v>
      </c>
      <c r="N17">
        <f>N4/N6/N5</f>
        <v>1.073565279022743</v>
      </c>
      <c r="O17">
        <f t="shared" ref="O17:V17" si="25">O4/O6/O5</f>
        <v>1.1816922511520085</v>
      </c>
      <c r="P17">
        <f t="shared" si="25"/>
        <v>1.564361993365265</v>
      </c>
      <c r="Q17">
        <f t="shared" si="25"/>
        <v>2.5604026845637584</v>
      </c>
      <c r="R17">
        <f t="shared" si="25"/>
        <v>4.7024758142353704</v>
      </c>
      <c r="S17">
        <f t="shared" si="25"/>
        <v>5.8618569378971106</v>
      </c>
      <c r="T17">
        <f t="shared" si="25"/>
        <v>6.5377240265132643</v>
      </c>
      <c r="U17">
        <f t="shared" si="25"/>
        <v>6.811194324004731</v>
      </c>
      <c r="V17">
        <f t="shared" si="25"/>
        <v>8.064516129032258</v>
      </c>
    </row>
    <row r="18" spans="1:47" x14ac:dyDescent="0.35">
      <c r="A18" t="s">
        <v>1</v>
      </c>
      <c r="B18">
        <f>B7/B9</f>
        <v>0.58466135458167323</v>
      </c>
      <c r="C18">
        <f t="shared" ref="C18:J18" si="26">C7/C9</f>
        <v>0.58958958958958951</v>
      </c>
      <c r="D18">
        <f t="shared" si="26"/>
        <v>0.77570093457943934</v>
      </c>
      <c r="E18">
        <f t="shared" si="26"/>
        <v>1.3015873015873016</v>
      </c>
      <c r="F18">
        <f t="shared" si="26"/>
        <v>2.1577540106951871</v>
      </c>
      <c r="G18">
        <f t="shared" si="26"/>
        <v>3.2234848484848482</v>
      </c>
      <c r="H18">
        <f t="shared" si="26"/>
        <v>4</v>
      </c>
      <c r="I18">
        <f t="shared" si="26"/>
        <v>4.304347826086957</v>
      </c>
      <c r="J18">
        <f t="shared" si="26"/>
        <v>4.358288770053476</v>
      </c>
      <c r="M18" t="s">
        <v>1</v>
      </c>
      <c r="N18">
        <f>N7/N9/N8</f>
        <v>1.0275243490011832</v>
      </c>
      <c r="O18">
        <f t="shared" ref="O18:V18" si="27">O7/O9/O8</f>
        <v>1.0398405460133855</v>
      </c>
      <c r="P18">
        <f t="shared" si="27"/>
        <v>1.3015116352004017</v>
      </c>
      <c r="Q18">
        <f t="shared" si="27"/>
        <v>2.1912244134466357</v>
      </c>
      <c r="R18">
        <f t="shared" si="27"/>
        <v>3.6264773288994743</v>
      </c>
      <c r="S18">
        <f t="shared" si="27"/>
        <v>5.4358935050334711</v>
      </c>
      <c r="T18">
        <f t="shared" si="27"/>
        <v>6.7453625632377747</v>
      </c>
      <c r="U18">
        <f>U7/U9/U8</f>
        <v>7.2708578143360763</v>
      </c>
      <c r="V18">
        <f t="shared" si="27"/>
        <v>8.0411231919805832</v>
      </c>
    </row>
    <row r="19" spans="1:47" x14ac:dyDescent="0.35">
      <c r="A19" t="s">
        <v>1</v>
      </c>
      <c r="B19">
        <f>B10/B12</f>
        <v>0.56238003838771589</v>
      </c>
      <c r="C19">
        <f t="shared" ref="C19:J19" si="28">C10/C12</f>
        <v>0.60479041916167664</v>
      </c>
      <c r="D19">
        <f t="shared" si="28"/>
        <v>0.77883472057074921</v>
      </c>
      <c r="E19">
        <f t="shared" si="28"/>
        <v>1.2914485165794067</v>
      </c>
      <c r="F19">
        <f t="shared" si="28"/>
        <v>2.3652173913043479</v>
      </c>
      <c r="G19">
        <f t="shared" si="28"/>
        <v>3.1977186311787071</v>
      </c>
      <c r="H19">
        <f t="shared" si="28"/>
        <v>3.7224669603524227</v>
      </c>
      <c r="I19">
        <f t="shared" si="28"/>
        <v>3.9581395348837209</v>
      </c>
      <c r="J19">
        <f t="shared" si="28"/>
        <v>4.3715846994535523</v>
      </c>
      <c r="M19" t="s">
        <v>1</v>
      </c>
      <c r="N19">
        <f>N10/N12/N11</f>
        <v>0.98146603558065604</v>
      </c>
      <c r="O19">
        <f t="shared" ref="O19:V19" si="29">O10/O12/O11</f>
        <v>1.0391587958104411</v>
      </c>
      <c r="P19">
        <f t="shared" si="29"/>
        <v>1.3245488445080769</v>
      </c>
      <c r="Q19">
        <f t="shared" si="29"/>
        <v>2.1815008726003495</v>
      </c>
      <c r="R19">
        <f t="shared" si="29"/>
        <v>4.0020598837637023</v>
      </c>
      <c r="S19">
        <f t="shared" si="29"/>
        <v>5.4382969918005228</v>
      </c>
      <c r="T19">
        <f t="shared" si="29"/>
        <v>6.3740872608774364</v>
      </c>
      <c r="U19">
        <f>U10/U12/U11</f>
        <v>6.789261637879453</v>
      </c>
      <c r="V19">
        <f t="shared" si="29"/>
        <v>8.1864882012238809</v>
      </c>
      <c r="AA19" t="s">
        <v>7</v>
      </c>
      <c r="AM19" t="s">
        <v>7</v>
      </c>
    </row>
    <row r="20" spans="1:47" x14ac:dyDescent="0.35">
      <c r="AA20">
        <v>0</v>
      </c>
      <c r="AB20">
        <v>5</v>
      </c>
      <c r="AC20">
        <v>25</v>
      </c>
      <c r="AD20">
        <v>50</v>
      </c>
      <c r="AE20">
        <v>125</v>
      </c>
      <c r="AF20">
        <v>250</v>
      </c>
      <c r="AG20">
        <v>500</v>
      </c>
      <c r="AH20">
        <v>1000</v>
      </c>
      <c r="AI20">
        <v>2000</v>
      </c>
      <c r="AO20">
        <v>25</v>
      </c>
      <c r="AP20">
        <v>50</v>
      </c>
      <c r="AQ20">
        <v>125</v>
      </c>
      <c r="AR20">
        <v>250</v>
      </c>
      <c r="AS20">
        <v>500</v>
      </c>
      <c r="AT20">
        <v>1000</v>
      </c>
      <c r="AU20">
        <v>2000</v>
      </c>
    </row>
    <row r="21" spans="1:47" x14ac:dyDescent="0.35">
      <c r="Z21" t="s">
        <v>0</v>
      </c>
      <c r="AA21">
        <f>Z1/Z3/Z2*Z4</f>
        <v>0.43915370202134912</v>
      </c>
      <c r="AB21">
        <f t="shared" ref="AB21:AI21" si="30">AA1/AA3/AA2*AA4</f>
        <v>0.484783875816793</v>
      </c>
      <c r="AC21">
        <f t="shared" si="30"/>
        <v>0.61286317026276438</v>
      </c>
      <c r="AD21">
        <f t="shared" si="30"/>
        <v>0.85940338744652178</v>
      </c>
      <c r="AE21">
        <f t="shared" si="30"/>
        <v>1.7140361374977291</v>
      </c>
      <c r="AF21">
        <f t="shared" si="30"/>
        <v>2.1857461928934012</v>
      </c>
      <c r="AG21">
        <f t="shared" si="30"/>
        <v>2.3307916621665412</v>
      </c>
      <c r="AH21">
        <f t="shared" si="30"/>
        <v>2.4676415059415837</v>
      </c>
      <c r="AI21">
        <f t="shared" si="30"/>
        <v>2.8659741674447554</v>
      </c>
      <c r="AL21" t="s">
        <v>0</v>
      </c>
      <c r="AN21">
        <f t="shared" ref="AN21" si="31">AM1/AM3/AM2*AM4</f>
        <v>0.484783875816793</v>
      </c>
      <c r="AO21">
        <f t="shared" ref="AO21:AU21" si="32">AN1/AN3/AN2*AN4</f>
        <v>0.61286317026276438</v>
      </c>
      <c r="AP21">
        <f t="shared" si="32"/>
        <v>0.85940338744652178</v>
      </c>
      <c r="AQ21">
        <f t="shared" si="32"/>
        <v>1.7140361374977291</v>
      </c>
      <c r="AR21">
        <f t="shared" si="32"/>
        <v>2.1857461928934012</v>
      </c>
      <c r="AS21">
        <f t="shared" si="32"/>
        <v>2.3307916621665412</v>
      </c>
      <c r="AT21">
        <f t="shared" si="32"/>
        <v>2.4676415059415837</v>
      </c>
      <c r="AU21">
        <f t="shared" si="32"/>
        <v>2.8659741674447554</v>
      </c>
    </row>
    <row r="22" spans="1:47" x14ac:dyDescent="0.35">
      <c r="Z22" t="s">
        <v>0</v>
      </c>
      <c r="AA22">
        <f>Z5/Z7/Z6*Z8</f>
        <v>0.42513185049300628</v>
      </c>
      <c r="AB22">
        <f t="shared" ref="AB22:AI22" si="33">AA5/AA7/AA6*AA8</f>
        <v>0.45967828569813129</v>
      </c>
      <c r="AC22">
        <f t="shared" si="33"/>
        <v>0.60227936744562705</v>
      </c>
      <c r="AD22">
        <f t="shared" si="33"/>
        <v>0.98575503355704697</v>
      </c>
      <c r="AE22">
        <f t="shared" si="33"/>
        <v>1.8198581401090883</v>
      </c>
      <c r="AF22">
        <f t="shared" si="33"/>
        <v>2.2744004919040788</v>
      </c>
      <c r="AG22">
        <f t="shared" si="33"/>
        <v>2.5366369222871468</v>
      </c>
      <c r="AH22">
        <f t="shared" si="33"/>
        <v>2.6223098147418216</v>
      </c>
      <c r="AI22">
        <f t="shared" si="33"/>
        <v>2.9193548387096775</v>
      </c>
      <c r="AL22" t="s">
        <v>0</v>
      </c>
      <c r="AN22">
        <f t="shared" ref="AN22" si="34">AM5/AM7/AM6*AM8</f>
        <v>0.45967828569813129</v>
      </c>
      <c r="AO22">
        <f t="shared" ref="AO22:AU22" si="35">AN5/AN7/AN6*AN8</f>
        <v>0.60227936744562705</v>
      </c>
      <c r="AP22">
        <f t="shared" si="35"/>
        <v>0.98575503355704697</v>
      </c>
      <c r="AQ22">
        <f t="shared" si="35"/>
        <v>1.8198581401090883</v>
      </c>
      <c r="AR22">
        <f t="shared" si="35"/>
        <v>2.2744004919040788</v>
      </c>
      <c r="AS22">
        <f t="shared" si="35"/>
        <v>2.5366369222871468</v>
      </c>
      <c r="AT22">
        <f t="shared" si="35"/>
        <v>2.6223098147418216</v>
      </c>
      <c r="AU22">
        <f t="shared" si="35"/>
        <v>2.9193548387096775</v>
      </c>
    </row>
    <row r="23" spans="1:47" x14ac:dyDescent="0.35">
      <c r="Z23" t="s">
        <v>1</v>
      </c>
      <c r="AA23">
        <f>Z9/Z11/Z10*Z12</f>
        <v>0.39559687436545554</v>
      </c>
      <c r="AB23">
        <f t="shared" ref="AB23:AI23" si="36">AA9/AA11/AA10*AA12</f>
        <v>0.39825892912312666</v>
      </c>
      <c r="AC23">
        <f t="shared" si="36"/>
        <v>0.49847895628175387</v>
      </c>
      <c r="AD23">
        <f t="shared" si="36"/>
        <v>0.84362139917695478</v>
      </c>
      <c r="AE23">
        <f t="shared" si="36"/>
        <v>1.3925672942973981</v>
      </c>
      <c r="AF23">
        <f t="shared" si="36"/>
        <v>2.0819472124278193</v>
      </c>
      <c r="AG23">
        <f t="shared" si="36"/>
        <v>2.5969645868465432</v>
      </c>
      <c r="AH23">
        <f t="shared" si="36"/>
        <v>2.770196827262045</v>
      </c>
      <c r="AI23">
        <f t="shared" si="36"/>
        <v>2.9189277186889515</v>
      </c>
      <c r="AL23" t="s">
        <v>1</v>
      </c>
      <c r="AN23">
        <f t="shared" ref="AN23" si="37">AM9/AM11/AM10*AM12</f>
        <v>0.39825892912312666</v>
      </c>
      <c r="AO23">
        <f t="shared" ref="AO23:AU23" si="38">AN9/AN11/AN10*AN12</f>
        <v>0.49847895628175387</v>
      </c>
      <c r="AP23">
        <f t="shared" si="38"/>
        <v>0.84362139917695478</v>
      </c>
      <c r="AQ23">
        <f t="shared" si="38"/>
        <v>1.3925672942973981</v>
      </c>
      <c r="AR23">
        <f t="shared" si="38"/>
        <v>2.0819472124278193</v>
      </c>
      <c r="AS23">
        <f t="shared" si="38"/>
        <v>2.5969645868465432</v>
      </c>
      <c r="AT23">
        <f t="shared" si="38"/>
        <v>2.770196827262045</v>
      </c>
      <c r="AU23">
        <f t="shared" si="38"/>
        <v>2.9189277186889515</v>
      </c>
    </row>
    <row r="24" spans="1:47" x14ac:dyDescent="0.35">
      <c r="Z24" t="s">
        <v>1</v>
      </c>
      <c r="AA24">
        <f>Z13/Z15/Z14*Z16</f>
        <v>0.37786442369855261</v>
      </c>
      <c r="AB24">
        <f t="shared" ref="AB24:AI24" si="39">AA13/AA15/AA14*AA16</f>
        <v>0.40007613638701983</v>
      </c>
      <c r="AC24">
        <f t="shared" si="39"/>
        <v>0.50200401206856116</v>
      </c>
      <c r="AD24">
        <f t="shared" si="39"/>
        <v>0.82460732984293217</v>
      </c>
      <c r="AE24">
        <f t="shared" si="39"/>
        <v>1.5247848157139705</v>
      </c>
      <c r="AF24">
        <f t="shared" si="39"/>
        <v>2.0719911538759992</v>
      </c>
      <c r="AG24">
        <f t="shared" si="39"/>
        <v>2.4285272463943035</v>
      </c>
      <c r="AH24">
        <f t="shared" si="39"/>
        <v>2.5867086840320717</v>
      </c>
      <c r="AI24">
        <f t="shared" si="39"/>
        <v>2.9225762878369252</v>
      </c>
      <c r="AL24" t="s">
        <v>1</v>
      </c>
      <c r="AN24">
        <f t="shared" ref="AN24" si="40">AM13/AM15/AM14*AM16</f>
        <v>0.40007613638701983</v>
      </c>
      <c r="AO24">
        <f t="shared" ref="AO24:AU24" si="41">AN13/AN15/AN14*AN16</f>
        <v>0.50200401206856116</v>
      </c>
      <c r="AP24">
        <f t="shared" si="41"/>
        <v>0.82460732984293217</v>
      </c>
      <c r="AQ24">
        <f t="shared" si="41"/>
        <v>1.5247848157139705</v>
      </c>
      <c r="AR24">
        <f t="shared" si="41"/>
        <v>2.0719911538759992</v>
      </c>
      <c r="AS24">
        <f t="shared" si="41"/>
        <v>2.4285272463943035</v>
      </c>
      <c r="AT24">
        <f t="shared" si="41"/>
        <v>2.5867086840320717</v>
      </c>
      <c r="AU24">
        <f t="shared" si="41"/>
        <v>2.9225762878369252</v>
      </c>
    </row>
    <row r="34" spans="2:68" x14ac:dyDescent="0.35">
      <c r="AY34">
        <v>0</v>
      </c>
      <c r="AZ34">
        <v>5</v>
      </c>
      <c r="BA34">
        <v>25</v>
      </c>
      <c r="BB34">
        <v>50</v>
      </c>
      <c r="BC34">
        <v>125</v>
      </c>
      <c r="BD34">
        <v>250</v>
      </c>
      <c r="BE34">
        <v>500</v>
      </c>
      <c r="BF34">
        <v>1000</v>
      </c>
      <c r="BG34">
        <v>2000</v>
      </c>
      <c r="BJ34">
        <v>25</v>
      </c>
      <c r="BK34">
        <v>50</v>
      </c>
      <c r="BL34">
        <v>125</v>
      </c>
      <c r="BM34">
        <v>250</v>
      </c>
      <c r="BN34">
        <v>500</v>
      </c>
      <c r="BO34">
        <v>1000</v>
      </c>
      <c r="BP34">
        <v>2000</v>
      </c>
    </row>
    <row r="35" spans="2:68" x14ac:dyDescent="0.35">
      <c r="AX35" t="s">
        <v>0</v>
      </c>
      <c r="AY35">
        <v>0.4320480299133671</v>
      </c>
      <c r="AZ35">
        <v>0.47205670200087818</v>
      </c>
      <c r="BA35">
        <v>0.60759344036795837</v>
      </c>
      <c r="BB35">
        <v>0.91872065727699537</v>
      </c>
      <c r="BC35">
        <v>1.7656481780512236</v>
      </c>
      <c r="BD35">
        <v>2.2296891149431541</v>
      </c>
      <c r="BE35">
        <v>2.4309472481712824</v>
      </c>
      <c r="BF35">
        <v>2.5428699620062241</v>
      </c>
      <c r="BG35">
        <v>2.8924378843788432</v>
      </c>
      <c r="BI35" t="s">
        <v>0</v>
      </c>
      <c r="BJ35">
        <v>0.60759344036795837</v>
      </c>
      <c r="BK35">
        <v>0.91872065727699537</v>
      </c>
      <c r="BL35">
        <v>1.7656481780512236</v>
      </c>
      <c r="BM35">
        <v>2.2296891149431541</v>
      </c>
      <c r="BN35">
        <v>2.4309472481712824</v>
      </c>
      <c r="BO35">
        <v>2.5428699620062241</v>
      </c>
      <c r="BP35">
        <v>2.8924378843788432</v>
      </c>
    </row>
    <row r="36" spans="2:68" x14ac:dyDescent="0.35">
      <c r="AX36" t="s">
        <v>10</v>
      </c>
      <c r="AY36">
        <v>0.38656008135133607</v>
      </c>
      <c r="AZ36">
        <v>0.39917378125558628</v>
      </c>
      <c r="BA36">
        <v>0.50022595518323265</v>
      </c>
      <c r="BB36">
        <v>0.83408331114464096</v>
      </c>
      <c r="BC36">
        <v>1.4560167648997226</v>
      </c>
      <c r="BD36">
        <v>2.0769842557765505</v>
      </c>
      <c r="BE36">
        <v>2.5110918064399113</v>
      </c>
      <c r="BF36">
        <v>2.6770273268125448</v>
      </c>
      <c r="BG36">
        <v>2.9207274188686827</v>
      </c>
      <c r="BI36" t="s">
        <v>10</v>
      </c>
      <c r="BJ36">
        <v>0.50022595518323265</v>
      </c>
      <c r="BK36">
        <v>0.83408331114464096</v>
      </c>
      <c r="BL36">
        <v>1.4560167648997226</v>
      </c>
      <c r="BM36">
        <v>2.0769842557765505</v>
      </c>
      <c r="BN36">
        <v>2.5110918064399113</v>
      </c>
      <c r="BO36">
        <v>2.6770273268125448</v>
      </c>
      <c r="BP36">
        <v>2.9207274188686827</v>
      </c>
    </row>
    <row r="42" spans="2:68" x14ac:dyDescent="0.35">
      <c r="B42" t="s">
        <v>5</v>
      </c>
    </row>
    <row r="43" spans="2:68" x14ac:dyDescent="0.35">
      <c r="D43">
        <v>25</v>
      </c>
      <c r="E43">
        <v>50</v>
      </c>
      <c r="F43">
        <v>125</v>
      </c>
      <c r="G43">
        <v>250</v>
      </c>
      <c r="H43">
        <v>500</v>
      </c>
      <c r="I43">
        <v>1000</v>
      </c>
      <c r="J43">
        <v>2000</v>
      </c>
    </row>
    <row r="44" spans="2:68" x14ac:dyDescent="0.35">
      <c r="C44" t="s">
        <v>0</v>
      </c>
      <c r="D44">
        <v>0.93951612903225801</v>
      </c>
      <c r="E44">
        <v>1.3309734513274338</v>
      </c>
      <c r="F44">
        <v>2.6485623003194885</v>
      </c>
      <c r="G44">
        <v>3.3639999999999999</v>
      </c>
      <c r="H44">
        <v>3.5872340425531917</v>
      </c>
      <c r="I44">
        <v>3.7841409691629955</v>
      </c>
      <c r="J44">
        <v>4.306878306878307</v>
      </c>
    </row>
    <row r="45" spans="2:68" x14ac:dyDescent="0.35">
      <c r="C45" t="s">
        <v>0</v>
      </c>
      <c r="D45">
        <v>0.92140921409214105</v>
      </c>
      <c r="E45">
        <v>1.526</v>
      </c>
      <c r="F45">
        <v>2.8120805369127515</v>
      </c>
      <c r="G45">
        <v>3.4878048780487805</v>
      </c>
      <c r="H45">
        <v>3.883408071748879</v>
      </c>
      <c r="I45">
        <v>4.0186046511627911</v>
      </c>
      <c r="J45">
        <v>4.3548387096774199</v>
      </c>
    </row>
    <row r="46" spans="2:68" x14ac:dyDescent="0.35">
      <c r="C46" t="s">
        <v>1</v>
      </c>
      <c r="D46">
        <v>0.77570093457943934</v>
      </c>
      <c r="E46">
        <v>1.3015873015873016</v>
      </c>
      <c r="F46">
        <v>2.1577540106951871</v>
      </c>
      <c r="G46">
        <v>3.2234848484848482</v>
      </c>
      <c r="H46">
        <v>4</v>
      </c>
      <c r="I46">
        <v>4.304347826086957</v>
      </c>
      <c r="J46">
        <v>4.358288770053476</v>
      </c>
    </row>
    <row r="47" spans="2:68" x14ac:dyDescent="0.35">
      <c r="C47" t="s">
        <v>1</v>
      </c>
      <c r="D47">
        <v>0.77883472057074921</v>
      </c>
      <c r="E47">
        <v>1.2914485165794067</v>
      </c>
      <c r="F47">
        <v>2.3652173913043479</v>
      </c>
      <c r="G47">
        <v>3.1977186311787071</v>
      </c>
      <c r="H47">
        <v>3.7224669603524227</v>
      </c>
      <c r="I47">
        <v>3.9581395348837209</v>
      </c>
      <c r="J47">
        <v>4.3715846994535523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2024-03-25T17:39:05Z</dcterms:created>
  <dcterms:modified xsi:type="dcterms:W3CDTF">2024-03-27T16:13:50Z</dcterms:modified>
</cp:coreProperties>
</file>