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gut_microbe_defluorination_paper\Dehalogenation_colorimetric_assays\"/>
    </mc:Choice>
  </mc:AlternateContent>
  <bookViews>
    <workbookView xWindow="120" yWindow="120" windowWidth="9440" windowHeight="6920"/>
  </bookViews>
  <sheets>
    <sheet name="Chloride concentrations" sheetId="12" r:id="rId1"/>
    <sheet name="Calibration 1" sheetId="1" r:id="rId2"/>
    <sheet name="Calibration 2" sheetId="2" r:id="rId3"/>
    <sheet name="Plate 1.1" sheetId="3" r:id="rId4"/>
    <sheet name="Plate 1.2" sheetId="4" r:id="rId5"/>
    <sheet name="Plate 1.3" sheetId="5" r:id="rId6"/>
    <sheet name="Plate 2.1" sheetId="6" r:id="rId7"/>
    <sheet name="Plate 2.2" sheetId="7" r:id="rId8"/>
    <sheet name="Plate 2.3" sheetId="8" r:id="rId9"/>
    <sheet name="Plate 3.1" sheetId="9" r:id="rId10"/>
    <sheet name="Plate 3.2" sheetId="10" r:id="rId11"/>
    <sheet name="Plate 3.3" sheetId="11" r:id="rId12"/>
  </sheets>
  <definedNames>
    <definedName name="_xlchart.v1.0" hidden="1">'Chloride concentrations'!$B$114:$B$134</definedName>
    <definedName name="_xlchart.v1.1" hidden="1">'Chloride concentrations'!$C$114:$C$134</definedName>
    <definedName name="_xlchart.v1.10" hidden="1">'Chloride concentrations'!$L$114:$L$134</definedName>
    <definedName name="_xlchart.v1.11" hidden="1">'Chloride concentrations'!$M$114:$M$134</definedName>
    <definedName name="_xlchart.v1.12" hidden="1">'Chloride concentrations'!$B$114:$B$134</definedName>
    <definedName name="_xlchart.v1.13" hidden="1">'Chloride concentrations'!$C$114:$C$134</definedName>
    <definedName name="_xlchart.v1.14" hidden="1">'Chloride concentrations'!$D$114:$D$134</definedName>
    <definedName name="_xlchart.v1.15" hidden="1">'Chloride concentrations'!$E$114:$E$134</definedName>
    <definedName name="_xlchart.v1.16" hidden="1">'Chloride concentrations'!$F$114:$F$134</definedName>
    <definedName name="_xlchart.v1.17" hidden="1">'Chloride concentrations'!$G$114:$G$134</definedName>
    <definedName name="_xlchart.v1.18" hidden="1">'Chloride concentrations'!$H$114:$H$134</definedName>
    <definedName name="_xlchart.v1.19" hidden="1">'Chloride concentrations'!$I$114:$I$134</definedName>
    <definedName name="_xlchart.v1.2" hidden="1">'Chloride concentrations'!$D$114:$D$134</definedName>
    <definedName name="_xlchart.v1.20" hidden="1">'Chloride concentrations'!$J$114:$J$134</definedName>
    <definedName name="_xlchart.v1.21" hidden="1">'Chloride concentrations'!$K$114:$K$134</definedName>
    <definedName name="_xlchart.v1.22" hidden="1">'Chloride concentrations'!$L$114:$L$134</definedName>
    <definedName name="_xlchart.v1.23" hidden="1">'Chloride concentrations'!$M$114:$M$134</definedName>
    <definedName name="_xlchart.v1.3" hidden="1">'Chloride concentrations'!$E$114:$E$134</definedName>
    <definedName name="_xlchart.v1.4" hidden="1">'Chloride concentrations'!$F$114:$F$134</definedName>
    <definedName name="_xlchart.v1.5" hidden="1">'Chloride concentrations'!$G$114:$G$134</definedName>
    <definedName name="_xlchart.v1.6" hidden="1">'Chloride concentrations'!$H$114:$H$134</definedName>
    <definedName name="_xlchart.v1.7" hidden="1">'Chloride concentrations'!$I$114:$I$134</definedName>
    <definedName name="_xlchart.v1.8" hidden="1">'Chloride concentrations'!$J$114:$J$134</definedName>
    <definedName name="_xlchart.v1.9" hidden="1">'Chloride concentrations'!$K$114:$K$134</definedName>
    <definedName name="MethodPointer1">368779648</definedName>
    <definedName name="MethodPointer2">324</definedName>
  </definedNames>
  <calcPr calcId="162913"/>
</workbook>
</file>

<file path=xl/calcChain.xml><?xml version="1.0" encoding="utf-8"?>
<calcChain xmlns="http://schemas.openxmlformats.org/spreadsheetml/2006/main">
  <c r="B138" i="12" l="1"/>
  <c r="C138" i="12"/>
  <c r="B137" i="12"/>
  <c r="C137" i="12"/>
  <c r="O137" i="12"/>
  <c r="P115" i="12"/>
  <c r="Q115" i="12"/>
  <c r="R115" i="12"/>
  <c r="S115" i="12"/>
  <c r="T115" i="12"/>
  <c r="U115" i="12"/>
  <c r="V115" i="12"/>
  <c r="W115" i="12"/>
  <c r="X115" i="12"/>
  <c r="Y115" i="12"/>
  <c r="Z115" i="12"/>
  <c r="AA115" i="12"/>
  <c r="P116" i="12"/>
  <c r="Q116" i="12"/>
  <c r="R116" i="12"/>
  <c r="S116" i="12"/>
  <c r="T116" i="12"/>
  <c r="U116" i="12"/>
  <c r="V116" i="12"/>
  <c r="W116" i="12"/>
  <c r="X116" i="12"/>
  <c r="Y116" i="12"/>
  <c r="Z116" i="12"/>
  <c r="AA116" i="12"/>
  <c r="P117" i="12"/>
  <c r="Q117" i="12"/>
  <c r="R117" i="12"/>
  <c r="S117" i="12"/>
  <c r="T117" i="12"/>
  <c r="U117" i="12"/>
  <c r="V117" i="12"/>
  <c r="W117" i="12"/>
  <c r="X117" i="12"/>
  <c r="Y117" i="12"/>
  <c r="Z117" i="12"/>
  <c r="AA117" i="12"/>
  <c r="P118" i="12"/>
  <c r="Q118" i="12"/>
  <c r="R118" i="12"/>
  <c r="S118" i="12"/>
  <c r="T118" i="12"/>
  <c r="U118" i="12"/>
  <c r="V118" i="12"/>
  <c r="W118" i="12"/>
  <c r="X118" i="12"/>
  <c r="Y118" i="12"/>
  <c r="Z118" i="12"/>
  <c r="AA118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P121" i="12"/>
  <c r="Q121" i="12"/>
  <c r="R121" i="12"/>
  <c r="S121" i="12"/>
  <c r="T121" i="12"/>
  <c r="U121" i="12"/>
  <c r="V121" i="12"/>
  <c r="W121" i="12"/>
  <c r="X121" i="12"/>
  <c r="Y121" i="12"/>
  <c r="Z121" i="12"/>
  <c r="AA121" i="12"/>
  <c r="P122" i="12"/>
  <c r="Q122" i="12"/>
  <c r="R122" i="12"/>
  <c r="S122" i="12"/>
  <c r="T122" i="12"/>
  <c r="U122" i="12"/>
  <c r="V122" i="12"/>
  <c r="W122" i="12"/>
  <c r="X122" i="12"/>
  <c r="Y122" i="12"/>
  <c r="Z122" i="12"/>
  <c r="AA122" i="12"/>
  <c r="P123" i="12"/>
  <c r="Q123" i="12"/>
  <c r="R123" i="12"/>
  <c r="S123" i="12"/>
  <c r="T123" i="12"/>
  <c r="U123" i="12"/>
  <c r="V123" i="12"/>
  <c r="W123" i="12"/>
  <c r="X123" i="12"/>
  <c r="Y123" i="12"/>
  <c r="Z123" i="12"/>
  <c r="AA123" i="12"/>
  <c r="P124" i="12"/>
  <c r="Q124" i="12"/>
  <c r="R124" i="12"/>
  <c r="S124" i="12"/>
  <c r="T124" i="12"/>
  <c r="U124" i="12"/>
  <c r="V124" i="12"/>
  <c r="W124" i="12"/>
  <c r="X124" i="12"/>
  <c r="Y124" i="12"/>
  <c r="Z124" i="12"/>
  <c r="AA124" i="12"/>
  <c r="P125" i="12"/>
  <c r="Q125" i="12"/>
  <c r="R125" i="12"/>
  <c r="S125" i="12"/>
  <c r="T125" i="12"/>
  <c r="U125" i="12"/>
  <c r="V125" i="12"/>
  <c r="W125" i="12"/>
  <c r="X125" i="12"/>
  <c r="Y125" i="12"/>
  <c r="Z125" i="12"/>
  <c r="AA125" i="12"/>
  <c r="P126" i="12"/>
  <c r="Q126" i="12"/>
  <c r="R126" i="12"/>
  <c r="S126" i="12"/>
  <c r="T126" i="12"/>
  <c r="U126" i="12"/>
  <c r="V126" i="12"/>
  <c r="W126" i="12"/>
  <c r="X126" i="12"/>
  <c r="Y126" i="12"/>
  <c r="Z126" i="12"/>
  <c r="AA126" i="12"/>
  <c r="P127" i="12"/>
  <c r="Q127" i="12"/>
  <c r="R127" i="12"/>
  <c r="S127" i="12"/>
  <c r="T127" i="12"/>
  <c r="U127" i="12"/>
  <c r="V127" i="12"/>
  <c r="W127" i="12"/>
  <c r="X127" i="12"/>
  <c r="Y127" i="12"/>
  <c r="Z127" i="12"/>
  <c r="AA127" i="12"/>
  <c r="P128" i="12"/>
  <c r="Q128" i="12"/>
  <c r="R128" i="12"/>
  <c r="S128" i="12"/>
  <c r="T128" i="12"/>
  <c r="U128" i="12"/>
  <c r="V128" i="12"/>
  <c r="W128" i="12"/>
  <c r="X128" i="12"/>
  <c r="Y128" i="12"/>
  <c r="Z128" i="12"/>
  <c r="AA128" i="12"/>
  <c r="P129" i="12"/>
  <c r="Q129" i="12"/>
  <c r="R129" i="12"/>
  <c r="S129" i="12"/>
  <c r="T129" i="12"/>
  <c r="U129" i="12"/>
  <c r="V129" i="12"/>
  <c r="W129" i="12"/>
  <c r="X129" i="12"/>
  <c r="Y129" i="12"/>
  <c r="Z129" i="12"/>
  <c r="AA129" i="12"/>
  <c r="P130" i="12"/>
  <c r="Q130" i="12"/>
  <c r="R130" i="12"/>
  <c r="S130" i="12"/>
  <c r="T130" i="12"/>
  <c r="U130" i="12"/>
  <c r="V130" i="12"/>
  <c r="W130" i="12"/>
  <c r="X130" i="12"/>
  <c r="Y130" i="12"/>
  <c r="Z130" i="12"/>
  <c r="AA130" i="12"/>
  <c r="P131" i="12"/>
  <c r="Q131" i="12"/>
  <c r="R131" i="12"/>
  <c r="S131" i="12"/>
  <c r="T131" i="12"/>
  <c r="U131" i="12"/>
  <c r="V131" i="12"/>
  <c r="W131" i="12"/>
  <c r="X131" i="12"/>
  <c r="Y131" i="12"/>
  <c r="Z131" i="12"/>
  <c r="AA131" i="12"/>
  <c r="P132" i="12"/>
  <c r="Q132" i="12"/>
  <c r="R132" i="12"/>
  <c r="S132" i="12"/>
  <c r="T132" i="12"/>
  <c r="U132" i="12"/>
  <c r="V132" i="12"/>
  <c r="W132" i="12"/>
  <c r="X132" i="12"/>
  <c r="Y132" i="12"/>
  <c r="Z132" i="12"/>
  <c r="AA132" i="12"/>
  <c r="P133" i="12"/>
  <c r="Q133" i="12"/>
  <c r="R133" i="12"/>
  <c r="S133" i="12"/>
  <c r="T133" i="12"/>
  <c r="U133" i="12"/>
  <c r="V133" i="12"/>
  <c r="W133" i="12"/>
  <c r="P134" i="12"/>
  <c r="Q134" i="12"/>
  <c r="R134" i="12"/>
  <c r="S134" i="12"/>
  <c r="T134" i="12"/>
  <c r="U134" i="12"/>
  <c r="Q114" i="12"/>
  <c r="R114" i="12"/>
  <c r="S114" i="12"/>
  <c r="T114" i="12"/>
  <c r="U114" i="12"/>
  <c r="V114" i="12"/>
  <c r="W114" i="12"/>
  <c r="X114" i="12"/>
  <c r="Y114" i="12"/>
  <c r="Z114" i="12"/>
  <c r="AA114" i="12"/>
  <c r="P114" i="12"/>
  <c r="B115" i="12"/>
  <c r="C115" i="12"/>
  <c r="D115" i="12"/>
  <c r="E115" i="12"/>
  <c r="F115" i="12"/>
  <c r="G115" i="12"/>
  <c r="H115" i="12"/>
  <c r="I115" i="12"/>
  <c r="J115" i="12"/>
  <c r="K115" i="12"/>
  <c r="L115" i="12"/>
  <c r="M115" i="12"/>
  <c r="B116" i="12"/>
  <c r="C116" i="12"/>
  <c r="D116" i="12"/>
  <c r="E116" i="12"/>
  <c r="F116" i="12"/>
  <c r="G116" i="12"/>
  <c r="H116" i="12"/>
  <c r="I116" i="12"/>
  <c r="J116" i="12"/>
  <c r="K116" i="12"/>
  <c r="L116" i="12"/>
  <c r="M116" i="12"/>
  <c r="B117" i="12"/>
  <c r="C117" i="12"/>
  <c r="D117" i="12"/>
  <c r="E117" i="12"/>
  <c r="F117" i="12"/>
  <c r="G117" i="12"/>
  <c r="H117" i="12"/>
  <c r="I117" i="12"/>
  <c r="J117" i="12"/>
  <c r="K117" i="12"/>
  <c r="L117" i="12"/>
  <c r="M117" i="12"/>
  <c r="B118" i="12"/>
  <c r="C118" i="12"/>
  <c r="D118" i="12"/>
  <c r="E118" i="12"/>
  <c r="F118" i="12"/>
  <c r="G118" i="12"/>
  <c r="H118" i="12"/>
  <c r="I118" i="12"/>
  <c r="J118" i="12"/>
  <c r="K118" i="12"/>
  <c r="L118" i="12"/>
  <c r="M118" i="12"/>
  <c r="B119" i="12"/>
  <c r="C119" i="12"/>
  <c r="D119" i="12"/>
  <c r="E119" i="12"/>
  <c r="F119" i="12"/>
  <c r="G119" i="12"/>
  <c r="H119" i="12"/>
  <c r="I119" i="12"/>
  <c r="J119" i="12"/>
  <c r="K119" i="12"/>
  <c r="L119" i="12"/>
  <c r="M119" i="12"/>
  <c r="B120" i="12"/>
  <c r="C120" i="12"/>
  <c r="D120" i="12"/>
  <c r="E120" i="12"/>
  <c r="F120" i="12"/>
  <c r="G120" i="12"/>
  <c r="H120" i="12"/>
  <c r="I120" i="12"/>
  <c r="J120" i="12"/>
  <c r="K120" i="12"/>
  <c r="L120" i="12"/>
  <c r="M120" i="12"/>
  <c r="B121" i="12"/>
  <c r="C121" i="12"/>
  <c r="D121" i="12"/>
  <c r="E121" i="12"/>
  <c r="F121" i="12"/>
  <c r="G121" i="12"/>
  <c r="H121" i="12"/>
  <c r="I121" i="12"/>
  <c r="J121" i="12"/>
  <c r="K121" i="12"/>
  <c r="L121" i="12"/>
  <c r="M121" i="12"/>
  <c r="B122" i="12"/>
  <c r="C122" i="12"/>
  <c r="D122" i="12"/>
  <c r="E122" i="12"/>
  <c r="F122" i="12"/>
  <c r="G122" i="12"/>
  <c r="H122" i="12"/>
  <c r="I122" i="12"/>
  <c r="J122" i="12"/>
  <c r="K122" i="12"/>
  <c r="L122" i="12"/>
  <c r="M122" i="12"/>
  <c r="B123" i="12"/>
  <c r="C123" i="12"/>
  <c r="D123" i="12"/>
  <c r="E123" i="12"/>
  <c r="F123" i="12"/>
  <c r="G123" i="12"/>
  <c r="H123" i="12"/>
  <c r="I123" i="12"/>
  <c r="J123" i="12"/>
  <c r="K123" i="12"/>
  <c r="L123" i="12"/>
  <c r="M123" i="12"/>
  <c r="B124" i="12"/>
  <c r="C124" i="12"/>
  <c r="D124" i="12"/>
  <c r="E124" i="12"/>
  <c r="F124" i="12"/>
  <c r="G124" i="12"/>
  <c r="H124" i="12"/>
  <c r="I124" i="12"/>
  <c r="J124" i="12"/>
  <c r="K124" i="12"/>
  <c r="L124" i="12"/>
  <c r="M124" i="12"/>
  <c r="B125" i="12"/>
  <c r="C125" i="12"/>
  <c r="D125" i="12"/>
  <c r="E125" i="12"/>
  <c r="F125" i="12"/>
  <c r="G125" i="12"/>
  <c r="H125" i="12"/>
  <c r="I125" i="12"/>
  <c r="J125" i="12"/>
  <c r="K125" i="12"/>
  <c r="L125" i="12"/>
  <c r="M125" i="12"/>
  <c r="B126" i="12"/>
  <c r="C126" i="12"/>
  <c r="D126" i="12"/>
  <c r="E126" i="12"/>
  <c r="F126" i="12"/>
  <c r="G126" i="12"/>
  <c r="H126" i="12"/>
  <c r="I126" i="12"/>
  <c r="J126" i="12"/>
  <c r="K126" i="12"/>
  <c r="L126" i="12"/>
  <c r="M126" i="12"/>
  <c r="B127" i="12"/>
  <c r="C127" i="12"/>
  <c r="D127" i="12"/>
  <c r="E127" i="12"/>
  <c r="F127" i="12"/>
  <c r="G127" i="12"/>
  <c r="H127" i="12"/>
  <c r="I127" i="12"/>
  <c r="J127" i="12"/>
  <c r="K127" i="12"/>
  <c r="L127" i="12"/>
  <c r="M127" i="12"/>
  <c r="B128" i="12"/>
  <c r="C128" i="12"/>
  <c r="D128" i="12"/>
  <c r="E128" i="12"/>
  <c r="F128" i="12"/>
  <c r="G128" i="12"/>
  <c r="H128" i="12"/>
  <c r="I128" i="12"/>
  <c r="J128" i="12"/>
  <c r="K128" i="12"/>
  <c r="L128" i="12"/>
  <c r="M128" i="12"/>
  <c r="B129" i="12"/>
  <c r="C129" i="12"/>
  <c r="D129" i="12"/>
  <c r="E129" i="12"/>
  <c r="F129" i="12"/>
  <c r="G129" i="12"/>
  <c r="H129" i="12"/>
  <c r="I129" i="12"/>
  <c r="J129" i="12"/>
  <c r="K129" i="12"/>
  <c r="L129" i="12"/>
  <c r="M129" i="12"/>
  <c r="B130" i="12"/>
  <c r="C130" i="12"/>
  <c r="D130" i="12"/>
  <c r="E130" i="12"/>
  <c r="F130" i="12"/>
  <c r="G130" i="12"/>
  <c r="H130" i="12"/>
  <c r="I130" i="12"/>
  <c r="J130" i="12"/>
  <c r="K130" i="12"/>
  <c r="L130" i="12"/>
  <c r="M130" i="12"/>
  <c r="B131" i="12"/>
  <c r="C131" i="12"/>
  <c r="D131" i="12"/>
  <c r="E131" i="12"/>
  <c r="F131" i="12"/>
  <c r="G131" i="12"/>
  <c r="H131" i="12"/>
  <c r="I131" i="12"/>
  <c r="J131" i="12"/>
  <c r="K131" i="12"/>
  <c r="L131" i="12"/>
  <c r="M131" i="12"/>
  <c r="B132" i="12"/>
  <c r="C132" i="12"/>
  <c r="D132" i="12"/>
  <c r="E132" i="12"/>
  <c r="F132" i="12"/>
  <c r="G132" i="12"/>
  <c r="H132" i="12"/>
  <c r="I132" i="12"/>
  <c r="J132" i="12"/>
  <c r="K132" i="12"/>
  <c r="L132" i="12"/>
  <c r="M132" i="12"/>
  <c r="B133" i="12"/>
  <c r="C133" i="12"/>
  <c r="D133" i="12"/>
  <c r="E133" i="12"/>
  <c r="F133" i="12"/>
  <c r="G133" i="12"/>
  <c r="H133" i="12"/>
  <c r="I133" i="12"/>
  <c r="B134" i="12"/>
  <c r="C134" i="12"/>
  <c r="D134" i="12"/>
  <c r="E134" i="12"/>
  <c r="F134" i="12"/>
  <c r="G134" i="12"/>
  <c r="C114" i="12"/>
  <c r="D114" i="12"/>
  <c r="E114" i="12"/>
  <c r="F114" i="12"/>
  <c r="G114" i="12"/>
  <c r="H114" i="12"/>
  <c r="I114" i="12"/>
  <c r="J114" i="12"/>
  <c r="K114" i="12"/>
  <c r="L114" i="12"/>
  <c r="M114" i="12"/>
  <c r="B114" i="12"/>
  <c r="AD89" i="12"/>
  <c r="AE89" i="12"/>
  <c r="AF89" i="12"/>
  <c r="AG89" i="12"/>
  <c r="AH89" i="12"/>
  <c r="AI89" i="12"/>
  <c r="AJ89" i="12"/>
  <c r="AK89" i="12"/>
  <c r="AL89" i="12"/>
  <c r="AM89" i="12"/>
  <c r="AN89" i="12"/>
  <c r="AO89" i="12"/>
  <c r="AD90" i="12"/>
  <c r="AE90" i="12"/>
  <c r="AF90" i="12"/>
  <c r="AG90" i="12"/>
  <c r="AH90" i="12"/>
  <c r="AI90" i="12"/>
  <c r="AJ90" i="12"/>
  <c r="AK90" i="12"/>
  <c r="AL90" i="12"/>
  <c r="AM90" i="12"/>
  <c r="AN90" i="12"/>
  <c r="AO90" i="12"/>
  <c r="AD91" i="12"/>
  <c r="AE91" i="12"/>
  <c r="AF91" i="12"/>
  <c r="AG91" i="12"/>
  <c r="AH91" i="12"/>
  <c r="AI91" i="12"/>
  <c r="AJ91" i="12"/>
  <c r="AK91" i="12"/>
  <c r="AL91" i="12"/>
  <c r="AM91" i="12"/>
  <c r="AN91" i="12"/>
  <c r="AO91" i="12"/>
  <c r="AD92" i="12"/>
  <c r="AE92" i="12"/>
  <c r="AF92" i="12"/>
  <c r="AG92" i="12"/>
  <c r="AH92" i="12"/>
  <c r="AI92" i="12"/>
  <c r="AJ92" i="12"/>
  <c r="AK92" i="12"/>
  <c r="AL92" i="12"/>
  <c r="AM92" i="12"/>
  <c r="AN92" i="12"/>
  <c r="AO92" i="12"/>
  <c r="AD93" i="12"/>
  <c r="AE93" i="12"/>
  <c r="AF93" i="12"/>
  <c r="AG93" i="12"/>
  <c r="AH93" i="12"/>
  <c r="AI93" i="12"/>
  <c r="AJ93" i="12"/>
  <c r="AK93" i="12"/>
  <c r="AL93" i="12"/>
  <c r="AM93" i="12"/>
  <c r="AN93" i="12"/>
  <c r="AO93" i="12"/>
  <c r="AD94" i="12"/>
  <c r="AE94" i="12"/>
  <c r="AF94" i="12"/>
  <c r="AG94" i="12"/>
  <c r="AH94" i="12"/>
  <c r="AI94" i="12"/>
  <c r="AJ94" i="12"/>
  <c r="AK94" i="12"/>
  <c r="AL94" i="12"/>
  <c r="AM94" i="12"/>
  <c r="AN94" i="12"/>
  <c r="AO94" i="12"/>
  <c r="AD95" i="12"/>
  <c r="AE95" i="12"/>
  <c r="AF95" i="12"/>
  <c r="AG95" i="12"/>
  <c r="AH95" i="12"/>
  <c r="AI95" i="12"/>
  <c r="AJ95" i="12"/>
  <c r="AK95" i="12"/>
  <c r="AL95" i="12"/>
  <c r="AM95" i="12"/>
  <c r="AN95" i="12"/>
  <c r="AO95" i="12"/>
  <c r="AD96" i="12"/>
  <c r="AE96" i="12"/>
  <c r="AF96" i="12"/>
  <c r="AG96" i="12"/>
  <c r="AH96" i="12"/>
  <c r="AI96" i="12"/>
  <c r="AJ96" i="12"/>
  <c r="AK96" i="12"/>
  <c r="AL96" i="12"/>
  <c r="AM96" i="12"/>
  <c r="AN96" i="12"/>
  <c r="AO96" i="12"/>
  <c r="AD97" i="12"/>
  <c r="AE97" i="12"/>
  <c r="AF97" i="12"/>
  <c r="AG97" i="12"/>
  <c r="AH97" i="12"/>
  <c r="AI97" i="12"/>
  <c r="AJ97" i="12"/>
  <c r="AK97" i="12"/>
  <c r="AL97" i="12"/>
  <c r="AM97" i="12"/>
  <c r="AN97" i="12"/>
  <c r="AO97" i="12"/>
  <c r="AD98" i="12"/>
  <c r="AE98" i="12"/>
  <c r="AF98" i="12"/>
  <c r="AG98" i="12"/>
  <c r="AH98" i="12"/>
  <c r="AI98" i="12"/>
  <c r="AJ98" i="12"/>
  <c r="AK98" i="12"/>
  <c r="AL98" i="12"/>
  <c r="AM98" i="12"/>
  <c r="AN98" i="12"/>
  <c r="AO98" i="12"/>
  <c r="AD99" i="12"/>
  <c r="AE99" i="12"/>
  <c r="AF99" i="12"/>
  <c r="AG99" i="12"/>
  <c r="AH99" i="12"/>
  <c r="AI99" i="12"/>
  <c r="AJ99" i="12"/>
  <c r="AK99" i="12"/>
  <c r="AL99" i="12"/>
  <c r="AM99" i="12"/>
  <c r="AN99" i="12"/>
  <c r="AO99" i="12"/>
  <c r="AD100" i="12"/>
  <c r="AE100" i="12"/>
  <c r="AF100" i="12"/>
  <c r="AG100" i="12"/>
  <c r="AH100" i="12"/>
  <c r="AI100" i="12"/>
  <c r="AJ100" i="12"/>
  <c r="AK100" i="12"/>
  <c r="AL100" i="12"/>
  <c r="AM100" i="12"/>
  <c r="AN100" i="12"/>
  <c r="AO100" i="12"/>
  <c r="AD101" i="12"/>
  <c r="AE101" i="12"/>
  <c r="AF101" i="12"/>
  <c r="AG101" i="12"/>
  <c r="AH101" i="12"/>
  <c r="AI101" i="12"/>
  <c r="AJ101" i="12"/>
  <c r="AK101" i="12"/>
  <c r="AL101" i="12"/>
  <c r="AM101" i="12"/>
  <c r="AN101" i="12"/>
  <c r="AO101" i="12"/>
  <c r="AD102" i="12"/>
  <c r="AE102" i="12"/>
  <c r="AF102" i="12"/>
  <c r="AG102" i="12"/>
  <c r="AH102" i="12"/>
  <c r="AI102" i="12"/>
  <c r="AJ102" i="12"/>
  <c r="AK102" i="12"/>
  <c r="AL102" i="12"/>
  <c r="AM102" i="12"/>
  <c r="AN102" i="12"/>
  <c r="AO102" i="12"/>
  <c r="AD103" i="12"/>
  <c r="AE103" i="12"/>
  <c r="AF103" i="12"/>
  <c r="AG103" i="12"/>
  <c r="AH103" i="12"/>
  <c r="AI103" i="12"/>
  <c r="AJ103" i="12"/>
  <c r="AK103" i="12"/>
  <c r="AL103" i="12"/>
  <c r="AM103" i="12"/>
  <c r="AN103" i="12"/>
  <c r="AO103" i="12"/>
  <c r="AD104" i="12"/>
  <c r="AE104" i="12"/>
  <c r="AF104" i="12"/>
  <c r="AG104" i="12"/>
  <c r="AH104" i="12"/>
  <c r="AI104" i="12"/>
  <c r="AJ104" i="12"/>
  <c r="AK104" i="12"/>
  <c r="AL104" i="12"/>
  <c r="AM104" i="12"/>
  <c r="AN104" i="12"/>
  <c r="AO104" i="12"/>
  <c r="AD105" i="12"/>
  <c r="AE105" i="12"/>
  <c r="AF105" i="12"/>
  <c r="AG105" i="12"/>
  <c r="AH105" i="12"/>
  <c r="AI105" i="12"/>
  <c r="AJ105" i="12"/>
  <c r="AK105" i="12"/>
  <c r="AL105" i="12"/>
  <c r="AM105" i="12"/>
  <c r="AN105" i="12"/>
  <c r="AO105" i="12"/>
  <c r="AD106" i="12"/>
  <c r="AE106" i="12"/>
  <c r="AF106" i="12"/>
  <c r="AG106" i="12"/>
  <c r="AH106" i="12"/>
  <c r="AI106" i="12"/>
  <c r="AJ106" i="12"/>
  <c r="AK106" i="12"/>
  <c r="AL106" i="12"/>
  <c r="AM106" i="12"/>
  <c r="AN106" i="12"/>
  <c r="AO106" i="12"/>
  <c r="AD107" i="12"/>
  <c r="AE107" i="12"/>
  <c r="AF107" i="12"/>
  <c r="AG107" i="12"/>
  <c r="AH107" i="12"/>
  <c r="AI107" i="12"/>
  <c r="AJ107" i="12"/>
  <c r="AK107" i="12"/>
  <c r="AD108" i="12"/>
  <c r="AE108" i="12"/>
  <c r="AF108" i="12"/>
  <c r="AG108" i="12"/>
  <c r="AH108" i="12"/>
  <c r="AI108" i="12"/>
  <c r="AE88" i="12"/>
  <c r="AF88" i="12"/>
  <c r="AG88" i="12"/>
  <c r="AH88" i="12"/>
  <c r="AI88" i="12"/>
  <c r="AJ88" i="12"/>
  <c r="AK88" i="12"/>
  <c r="AL88" i="12"/>
  <c r="AM88" i="12"/>
  <c r="AN88" i="12"/>
  <c r="AO88" i="12"/>
  <c r="AD88" i="12"/>
  <c r="P105" i="12"/>
  <c r="Q105" i="12"/>
  <c r="R105" i="12"/>
  <c r="S105" i="12"/>
  <c r="T105" i="12"/>
  <c r="U105" i="12"/>
  <c r="V105" i="12"/>
  <c r="W105" i="12"/>
  <c r="X105" i="12"/>
  <c r="Y105" i="12"/>
  <c r="Z105" i="12"/>
  <c r="AA105" i="12"/>
  <c r="P106" i="12"/>
  <c r="Q106" i="12"/>
  <c r="R106" i="12"/>
  <c r="S106" i="12"/>
  <c r="T106" i="12"/>
  <c r="U106" i="12"/>
  <c r="V106" i="12"/>
  <c r="W106" i="12"/>
  <c r="X106" i="12"/>
  <c r="Y106" i="12"/>
  <c r="Z106" i="12"/>
  <c r="AA106" i="12"/>
  <c r="P107" i="12"/>
  <c r="Q107" i="12"/>
  <c r="R107" i="12"/>
  <c r="S107" i="12"/>
  <c r="T107" i="12"/>
  <c r="U107" i="12"/>
  <c r="V107" i="12"/>
  <c r="W107" i="12"/>
  <c r="P108" i="12"/>
  <c r="Q108" i="12"/>
  <c r="R108" i="12"/>
  <c r="S108" i="12"/>
  <c r="T108" i="12"/>
  <c r="U108" i="12"/>
  <c r="Q104" i="12"/>
  <c r="R104" i="12"/>
  <c r="S104" i="12"/>
  <c r="T104" i="12"/>
  <c r="U104" i="12"/>
  <c r="V104" i="12"/>
  <c r="W104" i="12"/>
  <c r="X104" i="12"/>
  <c r="Y104" i="12"/>
  <c r="Z104" i="12"/>
  <c r="AA104" i="12"/>
  <c r="P104" i="12"/>
  <c r="P89" i="12"/>
  <c r="Q89" i="12"/>
  <c r="R89" i="12"/>
  <c r="S89" i="12"/>
  <c r="T89" i="12"/>
  <c r="U89" i="12"/>
  <c r="V89" i="12"/>
  <c r="W89" i="12"/>
  <c r="X89" i="12"/>
  <c r="Y89" i="12"/>
  <c r="Z89" i="12"/>
  <c r="AA89" i="12"/>
  <c r="P90" i="12"/>
  <c r="Q90" i="12"/>
  <c r="R90" i="12"/>
  <c r="S90" i="12"/>
  <c r="T90" i="12"/>
  <c r="U90" i="12"/>
  <c r="V90" i="12"/>
  <c r="W90" i="12"/>
  <c r="X90" i="12"/>
  <c r="Y90" i="12"/>
  <c r="Z90" i="12"/>
  <c r="AA90" i="12"/>
  <c r="P91" i="12"/>
  <c r="Q91" i="12"/>
  <c r="R91" i="12"/>
  <c r="S91" i="12"/>
  <c r="T91" i="12"/>
  <c r="U91" i="12"/>
  <c r="V91" i="12"/>
  <c r="W91" i="12"/>
  <c r="X91" i="12"/>
  <c r="Y91" i="12"/>
  <c r="Z91" i="12"/>
  <c r="AA91" i="12"/>
  <c r="P92" i="12"/>
  <c r="Q92" i="12"/>
  <c r="R92" i="12"/>
  <c r="S92" i="12"/>
  <c r="T92" i="12"/>
  <c r="U92" i="12"/>
  <c r="V92" i="12"/>
  <c r="W92" i="12"/>
  <c r="X92" i="12"/>
  <c r="Y92" i="12"/>
  <c r="Z92" i="12"/>
  <c r="AA92" i="12"/>
  <c r="P93" i="12"/>
  <c r="Q93" i="12"/>
  <c r="R93" i="12"/>
  <c r="S93" i="12"/>
  <c r="T93" i="12"/>
  <c r="U93" i="12"/>
  <c r="V93" i="12"/>
  <c r="W93" i="12"/>
  <c r="X93" i="12"/>
  <c r="Y93" i="12"/>
  <c r="Z93" i="12"/>
  <c r="AA93" i="12"/>
  <c r="P94" i="12"/>
  <c r="Q94" i="12"/>
  <c r="R94" i="12"/>
  <c r="S94" i="12"/>
  <c r="T94" i="12"/>
  <c r="U94" i="12"/>
  <c r="V94" i="12"/>
  <c r="W94" i="12"/>
  <c r="X94" i="12"/>
  <c r="Y94" i="12"/>
  <c r="Z94" i="12"/>
  <c r="AA94" i="12"/>
  <c r="P95" i="12"/>
  <c r="Q95" i="12"/>
  <c r="R95" i="12"/>
  <c r="S95" i="12"/>
  <c r="T95" i="12"/>
  <c r="U95" i="12"/>
  <c r="V95" i="12"/>
  <c r="W95" i="12"/>
  <c r="X95" i="12"/>
  <c r="Y95" i="12"/>
  <c r="Z95" i="12"/>
  <c r="AA95" i="12"/>
  <c r="P96" i="12"/>
  <c r="Q96" i="12"/>
  <c r="R96" i="12"/>
  <c r="S96" i="12"/>
  <c r="T96" i="12"/>
  <c r="U96" i="12"/>
  <c r="V96" i="12"/>
  <c r="W96" i="12"/>
  <c r="X96" i="12"/>
  <c r="Y96" i="12"/>
  <c r="Z96" i="12"/>
  <c r="AA96" i="12"/>
  <c r="P97" i="12"/>
  <c r="Q97" i="12"/>
  <c r="R97" i="12"/>
  <c r="S97" i="12"/>
  <c r="T97" i="12"/>
  <c r="U97" i="12"/>
  <c r="V97" i="12"/>
  <c r="W97" i="12"/>
  <c r="X97" i="12"/>
  <c r="Y97" i="12"/>
  <c r="Z97" i="12"/>
  <c r="AA97" i="12"/>
  <c r="P98" i="12"/>
  <c r="Q98" i="12"/>
  <c r="R98" i="12"/>
  <c r="S98" i="12"/>
  <c r="T98" i="12"/>
  <c r="U98" i="12"/>
  <c r="V98" i="12"/>
  <c r="W98" i="12"/>
  <c r="X98" i="12"/>
  <c r="Y98" i="12"/>
  <c r="Z98" i="12"/>
  <c r="AA98" i="12"/>
  <c r="P99" i="12"/>
  <c r="Q99" i="12"/>
  <c r="R99" i="12"/>
  <c r="S99" i="12"/>
  <c r="T99" i="12"/>
  <c r="U99" i="12"/>
  <c r="V99" i="12"/>
  <c r="W99" i="12"/>
  <c r="X99" i="12"/>
  <c r="Y99" i="12"/>
  <c r="Z99" i="12"/>
  <c r="AA99" i="12"/>
  <c r="P100" i="12"/>
  <c r="Q100" i="12"/>
  <c r="R100" i="12"/>
  <c r="S100" i="12"/>
  <c r="T100" i="12"/>
  <c r="U100" i="12"/>
  <c r="V100" i="12"/>
  <c r="W100" i="12"/>
  <c r="X100" i="12"/>
  <c r="Y100" i="12"/>
  <c r="Z100" i="12"/>
  <c r="AA100" i="12"/>
  <c r="P101" i="12"/>
  <c r="Q101" i="12"/>
  <c r="R101" i="12"/>
  <c r="S101" i="12"/>
  <c r="T101" i="12"/>
  <c r="U101" i="12"/>
  <c r="V101" i="12"/>
  <c r="W101" i="12"/>
  <c r="X101" i="12"/>
  <c r="Y101" i="12"/>
  <c r="Z101" i="12"/>
  <c r="AA101" i="12"/>
  <c r="P102" i="12"/>
  <c r="Q102" i="12"/>
  <c r="R102" i="12"/>
  <c r="S102" i="12"/>
  <c r="T102" i="12"/>
  <c r="U102" i="12"/>
  <c r="V102" i="12"/>
  <c r="W102" i="12"/>
  <c r="X102" i="12"/>
  <c r="Y102" i="12"/>
  <c r="Z102" i="12"/>
  <c r="AA102" i="12"/>
  <c r="P103" i="12"/>
  <c r="Q103" i="12"/>
  <c r="R103" i="12"/>
  <c r="S103" i="12"/>
  <c r="T103" i="12"/>
  <c r="U103" i="12"/>
  <c r="V103" i="12"/>
  <c r="W103" i="12"/>
  <c r="X103" i="12"/>
  <c r="Y103" i="12"/>
  <c r="Z103" i="12"/>
  <c r="AA103" i="12"/>
  <c r="Q88" i="12"/>
  <c r="R88" i="12"/>
  <c r="S88" i="12"/>
  <c r="T88" i="12"/>
  <c r="U88" i="12"/>
  <c r="V88" i="12"/>
  <c r="W88" i="12"/>
  <c r="X88" i="12"/>
  <c r="Y88" i="12"/>
  <c r="Z88" i="12"/>
  <c r="AA88" i="12"/>
  <c r="P88" i="12"/>
  <c r="B89" i="12"/>
  <c r="C89" i="12"/>
  <c r="D89" i="12"/>
  <c r="E89" i="12"/>
  <c r="F89" i="12"/>
  <c r="G89" i="12"/>
  <c r="H89" i="12"/>
  <c r="I89" i="12"/>
  <c r="J89" i="12"/>
  <c r="K89" i="12"/>
  <c r="L89" i="12"/>
  <c r="M89" i="12"/>
  <c r="B90" i="12"/>
  <c r="C90" i="12"/>
  <c r="D90" i="12"/>
  <c r="E90" i="12"/>
  <c r="F90" i="12"/>
  <c r="G90" i="12"/>
  <c r="H90" i="12"/>
  <c r="I90" i="12"/>
  <c r="J90" i="12"/>
  <c r="K90" i="12"/>
  <c r="L90" i="12"/>
  <c r="M90" i="12"/>
  <c r="B91" i="12"/>
  <c r="C91" i="12"/>
  <c r="D91" i="12"/>
  <c r="E91" i="12"/>
  <c r="F91" i="12"/>
  <c r="G91" i="12"/>
  <c r="H91" i="12"/>
  <c r="I91" i="12"/>
  <c r="J91" i="12"/>
  <c r="K91" i="12"/>
  <c r="L91" i="12"/>
  <c r="M91" i="12"/>
  <c r="B92" i="12"/>
  <c r="C92" i="12"/>
  <c r="D92" i="12"/>
  <c r="E92" i="12"/>
  <c r="F92" i="12"/>
  <c r="G92" i="12"/>
  <c r="H92" i="12"/>
  <c r="I92" i="12"/>
  <c r="J92" i="12"/>
  <c r="K92" i="12"/>
  <c r="L92" i="12"/>
  <c r="M92" i="12"/>
  <c r="B93" i="12"/>
  <c r="C93" i="12"/>
  <c r="D93" i="12"/>
  <c r="E93" i="12"/>
  <c r="F93" i="12"/>
  <c r="G93" i="12"/>
  <c r="H93" i="12"/>
  <c r="I93" i="12"/>
  <c r="J93" i="12"/>
  <c r="K93" i="12"/>
  <c r="L93" i="12"/>
  <c r="M93" i="12"/>
  <c r="B94" i="12"/>
  <c r="C94" i="12"/>
  <c r="D94" i="12"/>
  <c r="E94" i="12"/>
  <c r="F94" i="12"/>
  <c r="G94" i="12"/>
  <c r="H94" i="12"/>
  <c r="I94" i="12"/>
  <c r="J94" i="12"/>
  <c r="K94" i="12"/>
  <c r="L94" i="12"/>
  <c r="M94" i="12"/>
  <c r="B95" i="12"/>
  <c r="C95" i="12"/>
  <c r="D95" i="12"/>
  <c r="E95" i="12"/>
  <c r="F95" i="12"/>
  <c r="G95" i="12"/>
  <c r="H95" i="12"/>
  <c r="I95" i="12"/>
  <c r="J95" i="12"/>
  <c r="K95" i="12"/>
  <c r="L95" i="12"/>
  <c r="M95" i="12"/>
  <c r="B96" i="12"/>
  <c r="C96" i="12"/>
  <c r="D96" i="12"/>
  <c r="E96" i="12"/>
  <c r="F96" i="12"/>
  <c r="G96" i="12"/>
  <c r="H96" i="12"/>
  <c r="I96" i="12"/>
  <c r="J96" i="12"/>
  <c r="K96" i="12"/>
  <c r="L96" i="12"/>
  <c r="M96" i="12"/>
  <c r="B97" i="12"/>
  <c r="C97" i="12"/>
  <c r="D97" i="12"/>
  <c r="E97" i="12"/>
  <c r="F97" i="12"/>
  <c r="G97" i="12"/>
  <c r="H97" i="12"/>
  <c r="I97" i="12"/>
  <c r="J97" i="12"/>
  <c r="K97" i="12"/>
  <c r="L97" i="12"/>
  <c r="M97" i="12"/>
  <c r="B98" i="12"/>
  <c r="C98" i="12"/>
  <c r="D98" i="12"/>
  <c r="E98" i="12"/>
  <c r="F98" i="12"/>
  <c r="G98" i="12"/>
  <c r="H98" i="12"/>
  <c r="I98" i="12"/>
  <c r="J98" i="12"/>
  <c r="K98" i="12"/>
  <c r="L98" i="12"/>
  <c r="M98" i="12"/>
  <c r="B99" i="12"/>
  <c r="C99" i="12"/>
  <c r="D99" i="12"/>
  <c r="E99" i="12"/>
  <c r="F99" i="12"/>
  <c r="G99" i="12"/>
  <c r="H99" i="12"/>
  <c r="I99" i="12"/>
  <c r="J99" i="12"/>
  <c r="K99" i="12"/>
  <c r="L99" i="12"/>
  <c r="M99" i="12"/>
  <c r="B100" i="12"/>
  <c r="C100" i="12"/>
  <c r="D100" i="12"/>
  <c r="E100" i="12"/>
  <c r="F100" i="12"/>
  <c r="G100" i="12"/>
  <c r="H100" i="12"/>
  <c r="I100" i="12"/>
  <c r="J100" i="12"/>
  <c r="K100" i="12"/>
  <c r="L100" i="12"/>
  <c r="M100" i="12"/>
  <c r="B101" i="12"/>
  <c r="C101" i="12"/>
  <c r="D101" i="12"/>
  <c r="E101" i="12"/>
  <c r="F101" i="12"/>
  <c r="G101" i="12"/>
  <c r="H101" i="12"/>
  <c r="I101" i="12"/>
  <c r="J101" i="12"/>
  <c r="K101" i="12"/>
  <c r="L101" i="12"/>
  <c r="M101" i="12"/>
  <c r="B102" i="12"/>
  <c r="C102" i="12"/>
  <c r="D102" i="12"/>
  <c r="E102" i="12"/>
  <c r="F102" i="12"/>
  <c r="G102" i="12"/>
  <c r="H102" i="12"/>
  <c r="I102" i="12"/>
  <c r="J102" i="12"/>
  <c r="K102" i="12"/>
  <c r="L102" i="12"/>
  <c r="M102" i="12"/>
  <c r="B103" i="12"/>
  <c r="C103" i="12"/>
  <c r="D103" i="12"/>
  <c r="E103" i="12"/>
  <c r="F103" i="12"/>
  <c r="G103" i="12"/>
  <c r="H103" i="12"/>
  <c r="I103" i="12"/>
  <c r="J103" i="12"/>
  <c r="K103" i="12"/>
  <c r="L103" i="12"/>
  <c r="M103" i="12"/>
  <c r="B104" i="12"/>
  <c r="C104" i="12"/>
  <c r="D104" i="12"/>
  <c r="E104" i="12"/>
  <c r="F104" i="12"/>
  <c r="G104" i="12"/>
  <c r="H104" i="12"/>
  <c r="I104" i="12"/>
  <c r="J104" i="12"/>
  <c r="K104" i="12"/>
  <c r="L104" i="12"/>
  <c r="M104" i="12"/>
  <c r="B105" i="12"/>
  <c r="C105" i="12"/>
  <c r="D105" i="12"/>
  <c r="E105" i="12"/>
  <c r="F105" i="12"/>
  <c r="G105" i="12"/>
  <c r="H105" i="12"/>
  <c r="I105" i="12"/>
  <c r="J105" i="12"/>
  <c r="K105" i="12"/>
  <c r="L105" i="12"/>
  <c r="M105" i="12"/>
  <c r="B106" i="12"/>
  <c r="C106" i="12"/>
  <c r="D106" i="12"/>
  <c r="E106" i="12"/>
  <c r="F106" i="12"/>
  <c r="G106" i="12"/>
  <c r="H106" i="12"/>
  <c r="I106" i="12"/>
  <c r="J106" i="12"/>
  <c r="K106" i="12"/>
  <c r="L106" i="12"/>
  <c r="M106" i="12"/>
  <c r="B107" i="12"/>
  <c r="C107" i="12"/>
  <c r="D107" i="12"/>
  <c r="E107" i="12"/>
  <c r="F107" i="12"/>
  <c r="G107" i="12"/>
  <c r="H107" i="12"/>
  <c r="I107" i="12"/>
  <c r="B108" i="12"/>
  <c r="C108" i="12"/>
  <c r="D108" i="12"/>
  <c r="E108" i="12"/>
  <c r="F108" i="12"/>
  <c r="G108" i="12"/>
  <c r="C88" i="12"/>
  <c r="D88" i="12"/>
  <c r="E88" i="12"/>
  <c r="F88" i="12"/>
  <c r="G88" i="12"/>
  <c r="H88" i="12"/>
  <c r="I88" i="12"/>
  <c r="J88" i="12"/>
  <c r="K88" i="12"/>
  <c r="L88" i="12"/>
  <c r="M88" i="12"/>
  <c r="B88" i="12"/>
  <c r="M55" i="12" a="1"/>
  <c r="M55" i="12" s="1"/>
  <c r="B55" i="12" a="1"/>
  <c r="B55" i="12" s="1"/>
  <c r="N55" i="12" l="1"/>
  <c r="C55" i="12"/>
  <c r="O34" i="12" l="1"/>
  <c r="P34" i="12"/>
  <c r="Q34" i="12"/>
  <c r="R34" i="12"/>
  <c r="S34" i="12"/>
  <c r="T34" i="12"/>
  <c r="U34" i="12"/>
  <c r="N34" i="12"/>
  <c r="C34" i="12"/>
  <c r="D34" i="12"/>
  <c r="E34" i="12"/>
  <c r="F34" i="12"/>
  <c r="G34" i="12"/>
  <c r="H34" i="12"/>
  <c r="I34" i="12"/>
  <c r="B34" i="12"/>
</calcChain>
</file>

<file path=xl/sharedStrings.xml><?xml version="1.0" encoding="utf-8"?>
<sst xmlns="http://schemas.openxmlformats.org/spreadsheetml/2006/main" count="1855" uniqueCount="136">
  <si>
    <t>Software Version</t>
  </si>
  <si>
    <t>3.11.19</t>
  </si>
  <si>
    <t>Experiment File Path:</t>
  </si>
  <si>
    <t>C:\Users\Public\Documents\Experiments\silke\20251002_chloride asssay_library.xpt</t>
  </si>
  <si>
    <t>Protocol File Path:</t>
  </si>
  <si>
    <t>C:\Users\Public\Documents\Protocols\Silke\Chloride Assay.prt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</si>
  <si>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</si>
  <si>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</si>
  <si>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</si>
  <si>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</si>
  <si>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</si>
  <si>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</si>
  <si>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</si>
  <si>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1312162D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</si>
  <si>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</si>
  <si>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</si>
  <si>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</si>
  <si>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</si>
  <si>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</si>
  <si>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</si>
  <si>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</si>
  <si>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</si>
  <si>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</si>
  <si>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610</t>
  </si>
  <si>
    <t>Read Speed: Normal,  Delay: 100 msec,  Measurements/Data Point: 8</t>
  </si>
  <si>
    <t>Layout</t>
  </si>
  <si>
    <t>A</t>
  </si>
  <si>
    <t>SPL1</t>
  </si>
  <si>
    <t>SPL3</t>
  </si>
  <si>
    <t>SPL5</t>
  </si>
  <si>
    <t>SPL7</t>
  </si>
  <si>
    <t>SPL9</t>
  </si>
  <si>
    <t>SPL11</t>
  </si>
  <si>
    <t>SPL13</t>
  </si>
  <si>
    <t>SPL15</t>
  </si>
  <si>
    <t>SPL17</t>
  </si>
  <si>
    <t>SPL25</t>
  </si>
  <si>
    <t>Well ID</t>
  </si>
  <si>
    <t>B</t>
  </si>
  <si>
    <t>SPL2</t>
  </si>
  <si>
    <t>SPL4</t>
  </si>
  <si>
    <t>SPL6</t>
  </si>
  <si>
    <t>SPL8</t>
  </si>
  <si>
    <t>SPL10</t>
  </si>
  <si>
    <t>SPL12</t>
  </si>
  <si>
    <t>SPL14</t>
  </si>
  <si>
    <t>SPL16</t>
  </si>
  <si>
    <t>SPL18</t>
  </si>
  <si>
    <t>SPL26</t>
  </si>
  <si>
    <t>C</t>
  </si>
  <si>
    <t>SPL57</t>
  </si>
  <si>
    <t>SPL58</t>
  </si>
  <si>
    <t>SPL59</t>
  </si>
  <si>
    <t>SPL60</t>
  </si>
  <si>
    <t>SPL61</t>
  </si>
  <si>
    <t>SPL62</t>
  </si>
  <si>
    <t>SPL63</t>
  </si>
  <si>
    <t>SPL64</t>
  </si>
  <si>
    <t>SPL19</t>
  </si>
  <si>
    <t>SPL27</t>
  </si>
  <si>
    <t>D</t>
  </si>
  <si>
    <t>SPL20</t>
  </si>
  <si>
    <t>SPL28</t>
  </si>
  <si>
    <t>E</t>
  </si>
  <si>
    <t>SPL21</t>
  </si>
  <si>
    <t>SPL29</t>
  </si>
  <si>
    <t>F</t>
  </si>
  <si>
    <t>SPL33</t>
  </si>
  <si>
    <t>SPL36</t>
  </si>
  <si>
    <t>SPL39</t>
  </si>
  <si>
    <t>SPL42</t>
  </si>
  <si>
    <t>SPL45</t>
  </si>
  <si>
    <t>SPL48</t>
  </si>
  <si>
    <t>SPL51</t>
  </si>
  <si>
    <t>SPL54</t>
  </si>
  <si>
    <t>SPL22</t>
  </si>
  <si>
    <t>SPL30</t>
  </si>
  <si>
    <t>G</t>
  </si>
  <si>
    <t>SPL34</t>
  </si>
  <si>
    <t>SPL37</t>
  </si>
  <si>
    <t>SPL40</t>
  </si>
  <si>
    <t>SPL43</t>
  </si>
  <si>
    <t>SPL46</t>
  </si>
  <si>
    <t>SPL49</t>
  </si>
  <si>
    <t>SPL52</t>
  </si>
  <si>
    <t>SPL55</t>
  </si>
  <si>
    <t>SPL23</t>
  </si>
  <si>
    <t>SPL31</t>
  </si>
  <si>
    <t>H</t>
  </si>
  <si>
    <t>SPL35</t>
  </si>
  <si>
    <t>SPL38</t>
  </si>
  <si>
    <t>SPL41</t>
  </si>
  <si>
    <t>SPL44</t>
  </si>
  <si>
    <t>SPL47</t>
  </si>
  <si>
    <t>SPL50</t>
  </si>
  <si>
    <t>SPL53</t>
  </si>
  <si>
    <t>SPL56</t>
  </si>
  <si>
    <t>SPL24</t>
  </si>
  <si>
    <t>SPL32</t>
  </si>
  <si>
    <t>Results</t>
  </si>
  <si>
    <t>Actual Temperature: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</si>
  <si>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</si>
  <si>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</si>
  <si>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</si>
  <si>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</si>
  <si>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</si>
  <si>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</si>
  <si>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</si>
  <si>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</si>
  <si>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</si>
  <si>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</si>
  <si>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Abs(610 nm)</t>
  </si>
  <si>
    <t>Replicate 1</t>
  </si>
  <si>
    <t>Replicate 2</t>
  </si>
  <si>
    <t>Replicate 3</t>
  </si>
  <si>
    <t>Calibration 1 (Plate 1.1 - 2.2)</t>
  </si>
  <si>
    <t>Rep 1</t>
  </si>
  <si>
    <t>Rep 2</t>
  </si>
  <si>
    <t>Calibration 2 (Plate 2.3 - 3.3)</t>
  </si>
  <si>
    <t>Average</t>
  </si>
  <si>
    <t>Matrix</t>
  </si>
  <si>
    <t>Number indicates which aminoacid is mutated to alanine</t>
  </si>
  <si>
    <t>WT</t>
  </si>
  <si>
    <t>SP1</t>
  </si>
  <si>
    <t>SP2</t>
  </si>
  <si>
    <t>SP3</t>
  </si>
  <si>
    <t>SP4</t>
  </si>
  <si>
    <t>SP5</t>
  </si>
  <si>
    <t>mM Chloride</t>
  </si>
  <si>
    <t>slope</t>
  </si>
  <si>
    <t>intercept</t>
  </si>
  <si>
    <t>mean Chloride concentration [mM]</t>
  </si>
  <si>
    <t>SD Chloride concentration [mM] n=3</t>
  </si>
  <si>
    <t>mean SD</t>
  </si>
  <si>
    <t>negatives &lt;0.5</t>
  </si>
  <si>
    <t>positives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</si>
</sst>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4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7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1" applyFont="1"/>
    <xf numFmtId="9" fontId="0" fillId="0" borderId="0" xfId="2" applyFont="1"/>
    <xf numFmtId="2" fontId="0" fillId="0" borderId="0" xfId="0" applyNumberFormat="1"/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Calibration 1 (Plate 1.1 - 2.2)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spPr>
            <a:ln w="19050">
              <a:noFill/>
            </a:ln>
          </c:spPr>
          <c:xVal>
            <c:numRef>
              <c:f>'Chloride concentrations'!$B$33:$I$33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'Chloride concentrations'!$B$34:$I$34</c:f>
              <c:numCache>
                <c:formatCode>General</c:formatCode>
                <c:ptCount val="8"/>
                <c:pt idx="0">
                  <c:v>0.1585</c:v>
                </c:pt>
                <c:pt idx="1">
                  <c:v>0.20399999999999999</c:v>
                </c:pt>
                <c:pt idx="2">
                  <c:v>0.2215</c:v>
                </c:pt>
                <c:pt idx="3">
                  <c:v>0.252</c:v>
                </c:pt>
                <c:pt idx="4">
                  <c:v>0.29099999999999998</c:v>
                </c:pt>
                <c:pt idx="5">
                  <c:v>0.375</c:v>
                </c:pt>
                <c:pt idx="6">
                  <c:v>0.436</c:v>
                </c:pt>
                <c:pt idx="7">
                  <c:v>0.53649999999999998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D6C-4800-837E-4A159D5C71DB}"/>
            </c:ext>
          </c:extLst>
        </c:ser>
        <c:ser>
          <c:idx val="5"/>
          <c:order val="1"/>
          <c:spPr>
            <a:ln w="19050" cap="rnd">
              <a:noFill/>
              <a:round/>
            </a:ln>
            <a:effectLst/>
          </c:spPr>
          <c:xVal>
            <c:numRef>
              <c:f>'Chloride concentrations'!$B$33:$I$33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'Chloride concentrations'!$B$34:$I$34</c:f>
              <c:numCache>
                <c:formatCode>General</c:formatCode>
                <c:ptCount val="8"/>
                <c:pt idx="0">
                  <c:v>0.1585</c:v>
                </c:pt>
                <c:pt idx="1">
                  <c:v>0.20399999999999999</c:v>
                </c:pt>
                <c:pt idx="2">
                  <c:v>0.2215</c:v>
                </c:pt>
                <c:pt idx="3">
                  <c:v>0.252</c:v>
                </c:pt>
                <c:pt idx="4">
                  <c:v>0.29099999999999998</c:v>
                </c:pt>
                <c:pt idx="5">
                  <c:v>0.375</c:v>
                </c:pt>
                <c:pt idx="6">
                  <c:v>0.436</c:v>
                </c:pt>
                <c:pt idx="7">
                  <c:v>0.53649999999999998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D6C-4800-837E-4A159D5C71DB}"/>
            </c:ext>
          </c:extLst>
        </c:ser>
        <c:ser>
          <c:idx val="6"/>
          <c:order val="2"/>
          <c:spPr>
            <a:ln w="19050">
              <a:noFill/>
            </a:ln>
          </c:spPr>
          <c:xVal>
            <c:numRef>
              <c:f>'Chloride concentrations'!$B$33:$I$33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'Chloride concentrations'!$B$34:$I$34</c:f>
              <c:numCache>
                <c:formatCode>General</c:formatCode>
                <c:ptCount val="8"/>
                <c:pt idx="0">
                  <c:v>0.1585</c:v>
                </c:pt>
                <c:pt idx="1">
                  <c:v>0.20399999999999999</c:v>
                </c:pt>
                <c:pt idx="2">
                  <c:v>0.2215</c:v>
                </c:pt>
                <c:pt idx="3">
                  <c:v>0.252</c:v>
                </c:pt>
                <c:pt idx="4">
                  <c:v>0.29099999999999998</c:v>
                </c:pt>
                <c:pt idx="5">
                  <c:v>0.375</c:v>
                </c:pt>
                <c:pt idx="6">
                  <c:v>0.436</c:v>
                </c:pt>
                <c:pt idx="7">
                  <c:v>0.53649999999999998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D6C-4800-837E-4A159D5C71DB}"/>
            </c:ext>
          </c:extLst>
        </c:ser>
        <c:ser>
          <c:idx val="7"/>
          <c:order val="3"/>
          <c:spPr>
            <a:ln w="19050" cap="rnd">
              <a:noFill/>
              <a:round/>
            </a:ln>
            <a:effectLst/>
          </c:spPr>
          <c:xVal>
            <c:numRef>
              <c:f>'Chloride concentrations'!$B$33:$I$33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'Chloride concentrations'!$B$34:$I$34</c:f>
              <c:numCache>
                <c:formatCode>General</c:formatCode>
                <c:ptCount val="8"/>
                <c:pt idx="0">
                  <c:v>0.1585</c:v>
                </c:pt>
                <c:pt idx="1">
                  <c:v>0.20399999999999999</c:v>
                </c:pt>
                <c:pt idx="2">
                  <c:v>0.2215</c:v>
                </c:pt>
                <c:pt idx="3">
                  <c:v>0.252</c:v>
                </c:pt>
                <c:pt idx="4">
                  <c:v>0.29099999999999998</c:v>
                </c:pt>
                <c:pt idx="5">
                  <c:v>0.375</c:v>
                </c:pt>
                <c:pt idx="6">
                  <c:v>0.436</c:v>
                </c:pt>
                <c:pt idx="7">
                  <c:v>0.53649999999999998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D6C-4800-837E-4A159D5C71DB}"/>
            </c:ext>
          </c:extLst>
        </c:ser>
        <c:ser>
          <c:idx val="2"/>
          <c:order val="4"/>
          <c:spPr>
            <a:ln w="19050">
              <a:noFill/>
            </a:ln>
          </c:spPr>
          <c:xVal>
            <c:numRef>
              <c:f>'Chloride concentrations'!$B$33:$I$33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'Chloride concentrations'!$B$34:$I$34</c:f>
              <c:numCache>
                <c:formatCode>General</c:formatCode>
                <c:ptCount val="8"/>
                <c:pt idx="0">
                  <c:v>0.1585</c:v>
                </c:pt>
                <c:pt idx="1">
                  <c:v>0.20399999999999999</c:v>
                </c:pt>
                <c:pt idx="2">
                  <c:v>0.2215</c:v>
                </c:pt>
                <c:pt idx="3">
                  <c:v>0.252</c:v>
                </c:pt>
                <c:pt idx="4">
                  <c:v>0.29099999999999998</c:v>
                </c:pt>
                <c:pt idx="5">
                  <c:v>0.375</c:v>
                </c:pt>
                <c:pt idx="6">
                  <c:v>0.436</c:v>
                </c:pt>
                <c:pt idx="7">
                  <c:v>0.53649999999999998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D6C-4800-837E-4A159D5C71DB}"/>
            </c:ext>
          </c:extLst>
        </c:ser>
        <c:ser>
          <c:idx val="3"/>
          <c:order val="5"/>
          <c:spPr>
            <a:ln w="19050" cap="rnd">
              <a:noFill/>
              <a:round/>
            </a:ln>
            <a:effectLst/>
          </c:spPr>
          <c:xVal>
            <c:numRef>
              <c:f>'Chloride concentrations'!$B$33:$I$33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'Chloride concentrations'!$B$34:$I$34</c:f>
              <c:numCache>
                <c:formatCode>General</c:formatCode>
                <c:ptCount val="8"/>
                <c:pt idx="0">
                  <c:v>0.1585</c:v>
                </c:pt>
                <c:pt idx="1">
                  <c:v>0.20399999999999999</c:v>
                </c:pt>
                <c:pt idx="2">
                  <c:v>0.2215</c:v>
                </c:pt>
                <c:pt idx="3">
                  <c:v>0.252</c:v>
                </c:pt>
                <c:pt idx="4">
                  <c:v>0.29099999999999998</c:v>
                </c:pt>
                <c:pt idx="5">
                  <c:v>0.375</c:v>
                </c:pt>
                <c:pt idx="6">
                  <c:v>0.436</c:v>
                </c:pt>
                <c:pt idx="7">
                  <c:v>0.53649999999999998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D6C-4800-837E-4A159D5C71DB}"/>
            </c:ext>
          </c:extLst>
        </c:ser>
        <c:ser>
          <c:idx val="1"/>
          <c:order val="6"/>
          <c:spPr>
            <a:ln w="19050">
              <a:noFill/>
            </a:ln>
          </c:spPr>
          <c:xVal>
            <c:numRef>
              <c:f>'Chloride concentrations'!$B$33:$I$33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'Chloride concentrations'!$B$34:$I$34</c:f>
              <c:numCache>
                <c:formatCode>General</c:formatCode>
                <c:ptCount val="8"/>
                <c:pt idx="0">
                  <c:v>0.1585</c:v>
                </c:pt>
                <c:pt idx="1">
                  <c:v>0.20399999999999999</c:v>
                </c:pt>
                <c:pt idx="2">
                  <c:v>0.2215</c:v>
                </c:pt>
                <c:pt idx="3">
                  <c:v>0.252</c:v>
                </c:pt>
                <c:pt idx="4">
                  <c:v>0.29099999999999998</c:v>
                </c:pt>
                <c:pt idx="5">
                  <c:v>0.375</c:v>
                </c:pt>
                <c:pt idx="6">
                  <c:v>0.436</c:v>
                </c:pt>
                <c:pt idx="7">
                  <c:v>0.53649999999999998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D6C-4800-837E-4A159D5C71DB}"/>
            </c:ext>
          </c:extLst>
        </c:ser>
        <c:ser>
          <c:idx val="0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'Chloride concentrations'!$B$33:$I$33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'Chloride concentrations'!$B$34:$I$34</c:f>
              <c:numCache>
                <c:formatCode>General</c:formatCode>
                <c:ptCount val="8"/>
                <c:pt idx="0">
                  <c:v>0.1585</c:v>
                </c:pt>
                <c:pt idx="1">
                  <c:v>0.20399999999999999</c:v>
                </c:pt>
                <c:pt idx="2">
                  <c:v>0.2215</c:v>
                </c:pt>
                <c:pt idx="3">
                  <c:v>0.252</c:v>
                </c:pt>
                <c:pt idx="4">
                  <c:v>0.29099999999999998</c:v>
                </c:pt>
                <c:pt idx="5">
                  <c:v>0.375</c:v>
                </c:pt>
                <c:pt idx="6">
                  <c:v>0.436</c:v>
                </c:pt>
                <c:pt idx="7">
                  <c:v>0.53649999999999998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D6C-4800-837E-4A159D5C7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707048"/>
        <c:axId val="370709016"/>
      </c:scatterChart>
      <c:valAx>
        <c:axId val="370707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mM Chloride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0709016"/>
        <c:crosses val="autoZero"/>
        <c:crossBetween val="midCat"/>
      </c:valAx>
      <c:valAx>
        <c:axId val="37070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Abs(610 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07070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Calibration 2 (Plate 2.3 - 3.3)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'Chloride concentrations'!$N$33:$U$33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'Chloride concentrations'!$N$34:$U$34</c:f>
              <c:numCache>
                <c:formatCode>General</c:formatCode>
                <c:ptCount val="8"/>
                <c:pt idx="0">
                  <c:v>0.20599999999999999</c:v>
                </c:pt>
                <c:pt idx="1">
                  <c:v>0.24349999999999999</c:v>
                </c:pt>
                <c:pt idx="2">
                  <c:v>0.28249999999999997</c:v>
                </c:pt>
                <c:pt idx="3">
                  <c:v>0.32050000000000001</c:v>
                </c:pt>
                <c:pt idx="4">
                  <c:v>0.36299999999999999</c:v>
                </c:pt>
                <c:pt idx="5">
                  <c:v>0.44800000000000001</c:v>
                </c:pt>
                <c:pt idx="6">
                  <c:v>0.53900000000000003</c:v>
                </c:pt>
                <c:pt idx="7">
                  <c:v>0.60799999999999998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578-4384-9B16-2B09C67D3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707048"/>
        <c:axId val="370709016"/>
      </c:scatterChart>
      <c:valAx>
        <c:axId val="370707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mM Chloride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0709016"/>
        <c:crosses val="autoZero"/>
        <c:crossBetween val="midCat"/>
      </c:valAx>
      <c:valAx>
        <c:axId val="37070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Abs(610 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07070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  <cx:data id="2">
      <cx:numDim type="val">
        <cx:f>_xlchart.v1.14</cx:f>
      </cx:numDim>
    </cx:data>
    <cx:data id="3">
      <cx:numDim type="val">
        <cx:f>_xlchart.v1.15</cx:f>
      </cx:numDim>
    </cx:data>
    <cx:data id="4">
      <cx:numDim type="val">
        <cx:f>_xlchart.v1.16</cx:f>
      </cx:numDim>
    </cx:data>
    <cx:data id="5">
      <cx:numDim type="val">
        <cx:f>_xlchart.v1.17</cx:f>
      </cx:numDim>
    </cx:data>
    <cx:data id="6">
      <cx:numDim type="val">
        <cx:f>_xlchart.v1.18</cx:f>
      </cx:numDim>
    </cx:data>
    <cx:data id="7">
      <cx:numDim type="val">
        <cx:f>_xlchart.v1.19</cx:f>
      </cx:numDim>
    </cx:data>
    <cx:data id="8">
      <cx:numDim type="val">
        <cx:f>_xlchart.v1.20</cx:f>
      </cx:numDim>
    </cx:data>
    <cx:data id="9">
      <cx:numDim type="val">
        <cx:f>_xlchart.v1.21</cx:f>
      </cx:numDim>
    </cx:data>
    <cx:data id="10">
      <cx:numDim type="val">
        <cx:f>_xlchart.v1.22</cx:f>
      </cx:numDim>
    </cx:data>
    <cx:data id="11">
      <cx:numDim type="val">
        <cx:f>_xlchart.v1.23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de-DE"/>
              <a:t>Histogram of Chloride concentrations</a:t>
            </a:r>
          </a:p>
        </cx:rich>
      </cx:tx>
    </cx:title>
    <cx:plotArea>
      <cx:plotAreaRegion>
        <cx:series layoutId="clusteredColumn" uniqueId="{C877D5D3-4006-4687-B602-DFA3B068D25A}" formatIdx="0">
          <cx:dataId val="0"/>
          <cx:layoutPr>
            <cx:binning intervalClosed="r">
              <cx:binCount val="50"/>
            </cx:binning>
          </cx:layoutPr>
        </cx:series>
        <cx:series layoutId="clusteredColumn" hidden="1" uniqueId="{F3F2E3C5-3429-498B-BF3F-ACB376003108}" formatIdx="1">
          <cx:dataId val="1"/>
          <cx:layoutPr>
            <cx:binning intervalClosed="r"/>
          </cx:layoutPr>
        </cx:series>
        <cx:series layoutId="clusteredColumn" hidden="1" uniqueId="{E5E68535-F6C5-4656-9A0F-D57B440A1FEB}" formatIdx="2">
          <cx:dataId val="2"/>
          <cx:layoutPr>
            <cx:binning intervalClosed="r"/>
          </cx:layoutPr>
        </cx:series>
        <cx:series layoutId="clusteredColumn" hidden="1" uniqueId="{CBD626A5-893B-4076-AE7C-70FA943EDA44}" formatIdx="3">
          <cx:dataId val="3"/>
          <cx:layoutPr>
            <cx:binning intervalClosed="r"/>
          </cx:layoutPr>
        </cx:series>
        <cx:series layoutId="clusteredColumn" hidden="1" uniqueId="{7AD04A34-972D-4E57-AC1C-4703B70DD51D}" formatIdx="4">
          <cx:dataId val="4"/>
          <cx:layoutPr>
            <cx:binning intervalClosed="r"/>
          </cx:layoutPr>
        </cx:series>
        <cx:series layoutId="clusteredColumn" hidden="1" uniqueId="{394574E9-11D9-4857-8F57-781F470D2465}" formatIdx="5">
          <cx:dataId val="5"/>
          <cx:layoutPr>
            <cx:binning intervalClosed="r"/>
          </cx:layoutPr>
        </cx:series>
        <cx:series layoutId="clusteredColumn" hidden="1" uniqueId="{FBC5C8EC-7203-433D-8A06-5CB6D30AEAFB}" formatIdx="6">
          <cx:dataId val="6"/>
          <cx:layoutPr>
            <cx:binning intervalClosed="r"/>
          </cx:layoutPr>
        </cx:series>
        <cx:series layoutId="clusteredColumn" hidden="1" uniqueId="{6CA16275-084D-46A5-A4FB-ECA83A6F14DA}" formatIdx="7">
          <cx:dataId val="7"/>
          <cx:layoutPr>
            <cx:binning intervalClosed="r"/>
          </cx:layoutPr>
        </cx:series>
        <cx:series layoutId="clusteredColumn" hidden="1" uniqueId="{4123554D-DAC6-40E1-A4C7-3FED0F2CB4B8}" formatIdx="8">
          <cx:dataId val="8"/>
          <cx:layoutPr>
            <cx:binning intervalClosed="r"/>
          </cx:layoutPr>
        </cx:series>
        <cx:series layoutId="clusteredColumn" hidden="1" uniqueId="{0B60EAA6-4AE4-42AD-BF61-97E2956B21C4}" formatIdx="9">
          <cx:dataId val="9"/>
          <cx:layoutPr>
            <cx:binning intervalClosed="r"/>
          </cx:layoutPr>
        </cx:series>
        <cx:series layoutId="clusteredColumn" hidden="1" uniqueId="{2F9189B4-51A2-48E0-8188-FBCC55CBCC3B}" formatIdx="10">
          <cx:dataId val="10"/>
          <cx:layoutPr>
            <cx:binning intervalClosed="r"/>
          </cx:layoutPr>
        </cx:series>
        <cx:series layoutId="clusteredColumn" hidden="1" uniqueId="{C7031367-3F2C-4B78-92F8-3C8397B7D5CB}" formatIdx="11">
          <cx:dataId val="1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35</xdr:row>
      <xdr:rowOff>28575</xdr:rowOff>
    </xdr:from>
    <xdr:to>
      <xdr:col>8</xdr:col>
      <xdr:colOff>47625</xdr:colOff>
      <xdr:row>52</xdr:row>
      <xdr:rowOff>73025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120650</xdr:colOff>
      <xdr:row>35</xdr:row>
      <xdr:rowOff>0</xdr:rowOff>
    </xdr:from>
    <xdr:to>
      <xdr:col>18</xdr:col>
      <xdr:colOff>336550</xdr:colOff>
      <xdr:row>52</xdr:row>
      <xdr:rowOff>44450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654050</xdr:colOff>
      <xdr:row>138</xdr:row>
      <xdr:rowOff>142874</xdr:rowOff>
    </xdr:from>
    <xdr:to>
      <xdr:col>10</xdr:col>
      <xdr:colOff>12700</xdr:colOff>
      <xdr:row>160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8"/>
  <sheetViews>
    <sheetView tabSelected="1" topLeftCell="A112" workbookViewId="0">
      <selection activeCell="F135" sqref="F135"/>
    </sheetView>
  </sheetViews>
  <sheetFormatPr defaultRowHeight="12.5" x14ac:dyDescent="0.25"/>
  <cols>
    <col min="1" max="1" width="11.453125" customWidth="1"/>
    <col min="2" max="2" width="13.453125" customWidth="1"/>
    <col min="3" max="3" width="12.90625" customWidth="1"/>
    <col min="15" max="15" width="10" customWidth="1"/>
    <col min="29" max="29" width="10.08984375" customWidth="1"/>
  </cols>
  <sheetData>
    <row r="1" spans="1:41" x14ac:dyDescent="0.25">
      <c r="A1" t="s">
        <v>111</v>
      </c>
    </row>
    <row r="2" spans="1:41" x14ac:dyDescent="0.25">
      <c r="A2" s="42" t="s">
        <v>112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O2" s="42" t="s">
        <v>113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Z2">
        <v>11</v>
      </c>
      <c r="AA2">
        <v>12</v>
      </c>
      <c r="AC2" s="42" t="s">
        <v>114</v>
      </c>
      <c r="AD2">
        <v>1</v>
      </c>
      <c r="AE2">
        <v>2</v>
      </c>
      <c r="AF2">
        <v>3</v>
      </c>
      <c r="AG2">
        <v>4</v>
      </c>
      <c r="AH2">
        <v>5</v>
      </c>
      <c r="AI2">
        <v>6</v>
      </c>
      <c r="AJ2">
        <v>7</v>
      </c>
      <c r="AK2">
        <v>8</v>
      </c>
      <c r="AL2">
        <v>9</v>
      </c>
      <c r="AM2">
        <v>10</v>
      </c>
      <c r="AN2">
        <v>11</v>
      </c>
      <c r="AO2">
        <v>12</v>
      </c>
    </row>
    <row r="3" spans="1:41" x14ac:dyDescent="0.25">
      <c r="A3" t="s">
        <v>26</v>
      </c>
      <c r="B3">
        <v>0.34499999999999997</v>
      </c>
      <c r="C3">
        <v>0.28999999999999998</v>
      </c>
      <c r="D3">
        <v>0.38600000000000001</v>
      </c>
      <c r="E3">
        <v>0.31</v>
      </c>
      <c r="F3">
        <v>0.23200000000000001</v>
      </c>
      <c r="G3">
        <v>0.30299999999999999</v>
      </c>
      <c r="H3">
        <v>0.17</v>
      </c>
      <c r="I3">
        <v>0.19</v>
      </c>
      <c r="J3">
        <v>0.314</v>
      </c>
      <c r="K3">
        <v>0.158</v>
      </c>
      <c r="L3">
        <v>0.152</v>
      </c>
      <c r="M3">
        <v>0.41499999999999998</v>
      </c>
      <c r="O3" t="s">
        <v>26</v>
      </c>
      <c r="P3">
        <v>0.33100000000000002</v>
      </c>
      <c r="Q3">
        <v>0.25900000000000001</v>
      </c>
      <c r="R3">
        <v>0.42099999999999999</v>
      </c>
      <c r="S3">
        <v>0.32100000000000001</v>
      </c>
      <c r="T3">
        <v>0.22900000000000001</v>
      </c>
      <c r="U3">
        <v>0.34699999999999998</v>
      </c>
      <c r="V3">
        <v>0.161</v>
      </c>
      <c r="W3">
        <v>0.185</v>
      </c>
      <c r="X3">
        <v>0.33800000000000002</v>
      </c>
      <c r="Y3">
        <v>0.152</v>
      </c>
      <c r="Z3">
        <v>0.14799999999999999</v>
      </c>
      <c r="AA3">
        <v>0.38100000000000001</v>
      </c>
      <c r="AC3" t="s">
        <v>26</v>
      </c>
      <c r="AD3">
        <v>0.318</v>
      </c>
      <c r="AE3">
        <v>0.24099999999999999</v>
      </c>
      <c r="AF3">
        <v>0.49099999999999999</v>
      </c>
      <c r="AG3">
        <v>0.313</v>
      </c>
      <c r="AH3">
        <v>0.21199999999999999</v>
      </c>
      <c r="AI3">
        <v>0.32</v>
      </c>
      <c r="AJ3">
        <v>0.16</v>
      </c>
      <c r="AK3">
        <v>0.183</v>
      </c>
      <c r="AL3">
        <v>0.29199999999999998</v>
      </c>
      <c r="AM3">
        <v>0.154</v>
      </c>
      <c r="AN3">
        <v>0.14599999999999999</v>
      </c>
      <c r="AO3">
        <v>0.39600000000000002</v>
      </c>
    </row>
    <row r="4" spans="1:41" x14ac:dyDescent="0.25">
      <c r="A4" t="s">
        <v>38</v>
      </c>
      <c r="B4">
        <v>0.153</v>
      </c>
      <c r="C4">
        <v>0.153</v>
      </c>
      <c r="D4">
        <v>0.152</v>
      </c>
      <c r="E4">
        <v>0.317</v>
      </c>
      <c r="F4">
        <v>0.44500000000000001</v>
      </c>
      <c r="G4">
        <v>0.17399999999999999</v>
      </c>
      <c r="H4">
        <v>0.14899999999999999</v>
      </c>
      <c r="I4">
        <v>0.156</v>
      </c>
      <c r="J4">
        <v>0.47499999999999998</v>
      </c>
      <c r="K4">
        <v>0.50700000000000001</v>
      </c>
      <c r="L4">
        <v>0.38700000000000001</v>
      </c>
      <c r="M4">
        <v>0.29899999999999999</v>
      </c>
      <c r="O4" t="s">
        <v>38</v>
      </c>
      <c r="P4">
        <v>0.158</v>
      </c>
      <c r="Q4">
        <v>0.154</v>
      </c>
      <c r="R4">
        <v>0.155</v>
      </c>
      <c r="S4">
        <v>0.39800000000000002</v>
      </c>
      <c r="T4">
        <v>0.41899999999999998</v>
      </c>
      <c r="U4">
        <v>0.19600000000000001</v>
      </c>
      <c r="V4">
        <v>0.14899999999999999</v>
      </c>
      <c r="W4">
        <v>0.16200000000000001</v>
      </c>
      <c r="X4">
        <v>0.47299999999999998</v>
      </c>
      <c r="Y4">
        <v>0.48399999999999999</v>
      </c>
      <c r="Z4">
        <v>0.40799999999999997</v>
      </c>
      <c r="AA4">
        <v>0.33600000000000002</v>
      </c>
      <c r="AC4" t="s">
        <v>38</v>
      </c>
      <c r="AD4">
        <v>0.153</v>
      </c>
      <c r="AE4">
        <v>0.151</v>
      </c>
      <c r="AF4">
        <v>0.153</v>
      </c>
      <c r="AG4">
        <v>0.316</v>
      </c>
      <c r="AH4">
        <v>0.40699999999999997</v>
      </c>
      <c r="AI4">
        <v>0.17499999999999999</v>
      </c>
      <c r="AJ4">
        <v>0.14399999999999999</v>
      </c>
      <c r="AK4">
        <v>0.14899999999999999</v>
      </c>
      <c r="AL4">
        <v>0.43</v>
      </c>
      <c r="AM4">
        <v>0.442</v>
      </c>
      <c r="AN4">
        <v>0.36499999999999999</v>
      </c>
      <c r="AO4">
        <v>0.315</v>
      </c>
    </row>
    <row r="5" spans="1:41" x14ac:dyDescent="0.25">
      <c r="A5" t="s">
        <v>49</v>
      </c>
      <c r="B5">
        <v>0.44900000000000001</v>
      </c>
      <c r="C5">
        <v>0.38</v>
      </c>
      <c r="D5">
        <v>0.29199999999999998</v>
      </c>
      <c r="E5">
        <v>0.45800000000000002</v>
      </c>
      <c r="F5">
        <v>0.32</v>
      </c>
      <c r="G5">
        <v>0.20699999999999999</v>
      </c>
      <c r="H5">
        <v>0.48</v>
      </c>
      <c r="I5">
        <v>0.48699999999999999</v>
      </c>
      <c r="J5">
        <v>0.48</v>
      </c>
      <c r="K5">
        <v>0.38300000000000001</v>
      </c>
      <c r="L5">
        <v>0.40500000000000003</v>
      </c>
      <c r="M5">
        <v>0.41399999999999998</v>
      </c>
      <c r="O5" t="s">
        <v>49</v>
      </c>
      <c r="P5">
        <v>0.48899999999999999</v>
      </c>
      <c r="Q5">
        <v>0.39100000000000001</v>
      </c>
      <c r="R5">
        <v>0.32600000000000001</v>
      </c>
      <c r="S5">
        <v>0.47099999999999997</v>
      </c>
      <c r="T5">
        <v>0.35499999999999998</v>
      </c>
      <c r="U5">
        <v>0.224</v>
      </c>
      <c r="V5">
        <v>0.45500000000000002</v>
      </c>
      <c r="W5">
        <v>0.46800000000000003</v>
      </c>
      <c r="X5">
        <v>0.45600000000000002</v>
      </c>
      <c r="Y5">
        <v>0.40100000000000002</v>
      </c>
      <c r="Z5">
        <v>0.42599999999999999</v>
      </c>
      <c r="AA5">
        <v>0.43099999999999999</v>
      </c>
      <c r="AC5" t="s">
        <v>49</v>
      </c>
      <c r="AD5">
        <v>0.48</v>
      </c>
      <c r="AE5">
        <v>0.41599999999999998</v>
      </c>
      <c r="AF5">
        <v>0.29799999999999999</v>
      </c>
      <c r="AG5">
        <v>0.45200000000000001</v>
      </c>
      <c r="AH5">
        <v>0.36899999999999999</v>
      </c>
      <c r="AI5">
        <v>0.23400000000000001</v>
      </c>
      <c r="AJ5">
        <v>0.47599999999999998</v>
      </c>
      <c r="AK5">
        <v>0.46500000000000002</v>
      </c>
      <c r="AL5">
        <v>0.42799999999999999</v>
      </c>
      <c r="AM5">
        <v>0.36699999999999999</v>
      </c>
      <c r="AN5">
        <v>0.38700000000000001</v>
      </c>
      <c r="AO5">
        <v>0.36299999999999999</v>
      </c>
    </row>
    <row r="6" spans="1:41" x14ac:dyDescent="0.25">
      <c r="A6" t="s">
        <v>60</v>
      </c>
      <c r="B6">
        <v>0.39300000000000002</v>
      </c>
      <c r="C6">
        <v>0.32200000000000001</v>
      </c>
      <c r="D6">
        <v>0.307</v>
      </c>
      <c r="E6">
        <v>0.154</v>
      </c>
      <c r="F6">
        <v>0.51100000000000001</v>
      </c>
      <c r="G6">
        <v>0.41499999999999998</v>
      </c>
      <c r="H6">
        <v>0.16</v>
      </c>
      <c r="I6">
        <v>0.152</v>
      </c>
      <c r="J6">
        <v>0.29799999999999999</v>
      </c>
      <c r="K6">
        <v>0.46500000000000002</v>
      </c>
      <c r="L6">
        <v>0.151</v>
      </c>
      <c r="M6">
        <v>0.16600000000000001</v>
      </c>
      <c r="O6" t="s">
        <v>60</v>
      </c>
      <c r="P6">
        <v>0.41399999999999998</v>
      </c>
      <c r="Q6">
        <v>0.36699999999999999</v>
      </c>
      <c r="R6">
        <v>0.38600000000000001</v>
      </c>
      <c r="S6">
        <v>0.17799999999999999</v>
      </c>
      <c r="T6">
        <v>0.48899999999999999</v>
      </c>
      <c r="U6">
        <v>0.48799999999999999</v>
      </c>
      <c r="V6">
        <v>0.158</v>
      </c>
      <c r="W6">
        <v>0.14699999999999999</v>
      </c>
      <c r="X6">
        <v>0.35299999999999998</v>
      </c>
      <c r="Y6">
        <v>0.54700000000000004</v>
      </c>
      <c r="Z6">
        <v>0.155</v>
      </c>
      <c r="AA6">
        <v>0.16400000000000001</v>
      </c>
      <c r="AC6" t="s">
        <v>60</v>
      </c>
      <c r="AD6">
        <v>0.42299999999999999</v>
      </c>
      <c r="AE6">
        <v>0.39400000000000002</v>
      </c>
      <c r="AF6">
        <v>0.35499999999999998</v>
      </c>
      <c r="AG6">
        <v>0.151</v>
      </c>
      <c r="AH6">
        <v>0.52800000000000002</v>
      </c>
      <c r="AI6">
        <v>0.437</v>
      </c>
      <c r="AJ6">
        <v>0.157</v>
      </c>
      <c r="AK6">
        <v>0.14799999999999999</v>
      </c>
      <c r="AL6">
        <v>0.31</v>
      </c>
      <c r="AM6">
        <v>0.432</v>
      </c>
      <c r="AN6">
        <v>0.14199999999999999</v>
      </c>
      <c r="AO6">
        <v>0.158</v>
      </c>
    </row>
    <row r="7" spans="1:41" x14ac:dyDescent="0.25">
      <c r="A7" t="s">
        <v>63</v>
      </c>
      <c r="B7">
        <v>0.36099999999999999</v>
      </c>
      <c r="C7">
        <v>0.39400000000000002</v>
      </c>
      <c r="D7">
        <v>0.42</v>
      </c>
      <c r="E7">
        <v>0.47199999999999998</v>
      </c>
      <c r="F7">
        <v>0.35199999999999998</v>
      </c>
      <c r="G7">
        <v>0.38300000000000001</v>
      </c>
      <c r="H7">
        <v>0.34</v>
      </c>
      <c r="I7">
        <v>0.44800000000000001</v>
      </c>
      <c r="J7">
        <v>0.26600000000000001</v>
      </c>
      <c r="K7">
        <v>0.42099999999999999</v>
      </c>
      <c r="L7">
        <v>0.26700000000000002</v>
      </c>
      <c r="M7">
        <v>0.20599999999999999</v>
      </c>
      <c r="O7" t="s">
        <v>63</v>
      </c>
      <c r="P7">
        <v>0.42399999999999999</v>
      </c>
      <c r="Q7">
        <v>0.441</v>
      </c>
      <c r="R7">
        <v>0.40799999999999997</v>
      </c>
      <c r="S7">
        <v>0.46400000000000002</v>
      </c>
      <c r="T7">
        <v>0.378</v>
      </c>
      <c r="U7">
        <v>0.40200000000000002</v>
      </c>
      <c r="V7">
        <v>0.41599999999999998</v>
      </c>
      <c r="W7">
        <v>0.432</v>
      </c>
      <c r="X7">
        <v>0.27400000000000002</v>
      </c>
      <c r="Y7">
        <v>0.47699999999999998</v>
      </c>
      <c r="Z7">
        <v>0.26300000000000001</v>
      </c>
      <c r="AA7">
        <v>0.184</v>
      </c>
      <c r="AC7" t="s">
        <v>63</v>
      </c>
      <c r="AD7">
        <v>0.40100000000000002</v>
      </c>
      <c r="AE7">
        <v>0.442</v>
      </c>
      <c r="AF7">
        <v>0.42299999999999999</v>
      </c>
      <c r="AG7">
        <v>0.49</v>
      </c>
      <c r="AH7">
        <v>0.42599999999999999</v>
      </c>
      <c r="AI7">
        <v>0.45</v>
      </c>
      <c r="AJ7">
        <v>0.34499999999999997</v>
      </c>
      <c r="AK7">
        <v>0.48</v>
      </c>
      <c r="AL7">
        <v>0.30499999999999999</v>
      </c>
      <c r="AM7">
        <v>0.44800000000000001</v>
      </c>
      <c r="AN7">
        <v>0.27900000000000003</v>
      </c>
      <c r="AO7">
        <v>0.183</v>
      </c>
    </row>
    <row r="8" spans="1:41" x14ac:dyDescent="0.25">
      <c r="A8" t="s">
        <v>66</v>
      </c>
      <c r="B8">
        <v>0.45800000000000002</v>
      </c>
      <c r="C8">
        <v>0.35899999999999999</v>
      </c>
      <c r="D8">
        <v>0.49099999999999999</v>
      </c>
      <c r="E8">
        <v>0.34300000000000003</v>
      </c>
      <c r="F8">
        <v>0.38500000000000001</v>
      </c>
      <c r="G8">
        <v>0.17599999999999999</v>
      </c>
      <c r="H8">
        <v>0.379</v>
      </c>
      <c r="I8">
        <v>0.42199999999999999</v>
      </c>
      <c r="J8">
        <v>0.17299999999999999</v>
      </c>
      <c r="K8">
        <v>0.22600000000000001</v>
      </c>
      <c r="L8">
        <v>0.154</v>
      </c>
      <c r="M8">
        <v>0.21299999999999999</v>
      </c>
      <c r="O8" t="s">
        <v>66</v>
      </c>
      <c r="P8">
        <v>0.497</v>
      </c>
      <c r="Q8">
        <v>0.38500000000000001</v>
      </c>
      <c r="R8">
        <v>0.503</v>
      </c>
      <c r="S8">
        <v>0.434</v>
      </c>
      <c r="T8">
        <v>0.46400000000000002</v>
      </c>
      <c r="U8">
        <v>0.16900000000000001</v>
      </c>
      <c r="V8">
        <v>0.42099999999999999</v>
      </c>
      <c r="W8">
        <v>0.45800000000000002</v>
      </c>
      <c r="X8">
        <v>0.16300000000000001</v>
      </c>
      <c r="Y8">
        <v>0.22900000000000001</v>
      </c>
      <c r="Z8">
        <v>0.17299999999999999</v>
      </c>
      <c r="AA8">
        <v>0.214</v>
      </c>
      <c r="AC8" t="s">
        <v>66</v>
      </c>
      <c r="AD8">
        <v>0.49199999999999999</v>
      </c>
      <c r="AE8">
        <v>0.38600000000000001</v>
      </c>
      <c r="AF8">
        <v>0.497</v>
      </c>
      <c r="AG8">
        <v>0.44700000000000001</v>
      </c>
      <c r="AH8">
        <v>0.496</v>
      </c>
      <c r="AI8">
        <v>0.16900000000000001</v>
      </c>
      <c r="AJ8">
        <v>0.39600000000000002</v>
      </c>
      <c r="AK8">
        <v>0.46300000000000002</v>
      </c>
      <c r="AL8">
        <v>0.16</v>
      </c>
      <c r="AM8">
        <v>0.215</v>
      </c>
      <c r="AN8">
        <v>0.16600000000000001</v>
      </c>
      <c r="AO8">
        <v>0.224</v>
      </c>
    </row>
    <row r="9" spans="1:41" x14ac:dyDescent="0.25">
      <c r="A9" t="s">
        <v>77</v>
      </c>
      <c r="B9">
        <v>0.16200000000000001</v>
      </c>
      <c r="C9">
        <v>0.28799999999999998</v>
      </c>
      <c r="D9">
        <v>0.377</v>
      </c>
      <c r="E9">
        <v>0.32600000000000001</v>
      </c>
      <c r="F9">
        <v>0.16</v>
      </c>
      <c r="G9">
        <v>0.51100000000000001</v>
      </c>
      <c r="H9">
        <v>0.438</v>
      </c>
      <c r="I9">
        <v>0.16300000000000001</v>
      </c>
      <c r="J9">
        <v>0.35099999999999998</v>
      </c>
      <c r="K9">
        <v>0.42199999999999999</v>
      </c>
      <c r="L9">
        <v>0.28399999999999997</v>
      </c>
      <c r="M9">
        <v>0.29799999999999999</v>
      </c>
      <c r="O9" t="s">
        <v>77</v>
      </c>
      <c r="P9">
        <v>0.255</v>
      </c>
      <c r="Q9">
        <v>0.36099999999999999</v>
      </c>
      <c r="R9">
        <v>0.378</v>
      </c>
      <c r="S9">
        <v>0.38</v>
      </c>
      <c r="T9">
        <v>0.19</v>
      </c>
      <c r="U9">
        <v>0.45900000000000002</v>
      </c>
      <c r="V9">
        <v>0.45</v>
      </c>
      <c r="W9">
        <v>0.20499999999999999</v>
      </c>
      <c r="X9">
        <v>0.38100000000000001</v>
      </c>
      <c r="Y9">
        <v>0.46700000000000003</v>
      </c>
      <c r="Z9">
        <v>0.41299999999999998</v>
      </c>
      <c r="AA9">
        <v>0.34499999999999997</v>
      </c>
      <c r="AC9" t="s">
        <v>77</v>
      </c>
      <c r="AD9">
        <v>0.16</v>
      </c>
      <c r="AE9">
        <v>0.35199999999999998</v>
      </c>
      <c r="AF9">
        <v>0.373</v>
      </c>
      <c r="AG9">
        <v>0.35399999999999998</v>
      </c>
      <c r="AH9">
        <v>0.152</v>
      </c>
      <c r="AI9">
        <v>0.46</v>
      </c>
      <c r="AJ9">
        <v>0.40899999999999997</v>
      </c>
      <c r="AK9">
        <v>0.156</v>
      </c>
      <c r="AL9">
        <v>0.38600000000000001</v>
      </c>
      <c r="AM9">
        <v>0.436</v>
      </c>
      <c r="AN9">
        <v>0.34699999999999998</v>
      </c>
      <c r="AO9">
        <v>0.32700000000000001</v>
      </c>
    </row>
    <row r="10" spans="1:41" x14ac:dyDescent="0.25">
      <c r="A10" t="s">
        <v>88</v>
      </c>
      <c r="B10">
        <v>0.39300000000000002</v>
      </c>
      <c r="C10">
        <v>0.19800000000000001</v>
      </c>
      <c r="D10">
        <v>0.43099999999999999</v>
      </c>
      <c r="E10">
        <v>0.26500000000000001</v>
      </c>
      <c r="F10">
        <v>0.34799999999999998</v>
      </c>
      <c r="G10">
        <v>0.45800000000000002</v>
      </c>
      <c r="H10">
        <v>0.45800000000000002</v>
      </c>
      <c r="I10">
        <v>0.24099999999999999</v>
      </c>
      <c r="J10">
        <v>0.44700000000000001</v>
      </c>
      <c r="K10">
        <v>0.47899999999999998</v>
      </c>
      <c r="L10">
        <v>0.43</v>
      </c>
      <c r="M10">
        <v>0.151</v>
      </c>
      <c r="O10" t="s">
        <v>88</v>
      </c>
      <c r="P10">
        <v>0.44</v>
      </c>
      <c r="Q10">
        <v>0.28299999999999997</v>
      </c>
      <c r="R10">
        <v>0.47</v>
      </c>
      <c r="S10">
        <v>0.37</v>
      </c>
      <c r="T10">
        <v>0.42</v>
      </c>
      <c r="U10">
        <v>0.45</v>
      </c>
      <c r="V10">
        <v>0.443</v>
      </c>
      <c r="W10">
        <v>0.41299999999999998</v>
      </c>
      <c r="X10">
        <v>0.39200000000000002</v>
      </c>
      <c r="Y10">
        <v>0.39900000000000002</v>
      </c>
      <c r="Z10">
        <v>0.44700000000000001</v>
      </c>
      <c r="AA10">
        <v>0.14699999999999999</v>
      </c>
      <c r="AC10" t="s">
        <v>88</v>
      </c>
      <c r="AD10">
        <v>0.40300000000000002</v>
      </c>
      <c r="AE10">
        <v>0.23899999999999999</v>
      </c>
      <c r="AF10">
        <v>0.436</v>
      </c>
      <c r="AG10">
        <v>0.35799999999999998</v>
      </c>
      <c r="AH10">
        <v>0.40200000000000002</v>
      </c>
      <c r="AI10">
        <v>0.34699999999999998</v>
      </c>
      <c r="AJ10">
        <v>0.44800000000000001</v>
      </c>
      <c r="AK10">
        <v>0.28000000000000003</v>
      </c>
      <c r="AL10">
        <v>0.41399999999999998</v>
      </c>
      <c r="AM10">
        <v>0.45900000000000002</v>
      </c>
      <c r="AN10">
        <v>0.41399999999999998</v>
      </c>
      <c r="AO10">
        <v>0.14399999999999999</v>
      </c>
    </row>
    <row r="11" spans="1:41" x14ac:dyDescent="0.25">
      <c r="A11" t="s">
        <v>26</v>
      </c>
      <c r="B11">
        <v>0.29599999999999999</v>
      </c>
      <c r="C11">
        <v>0.41099999999999998</v>
      </c>
      <c r="D11">
        <v>0.47799999999999998</v>
      </c>
      <c r="E11">
        <v>0.155</v>
      </c>
      <c r="F11">
        <v>0.16400000000000001</v>
      </c>
      <c r="G11">
        <v>0.192</v>
      </c>
      <c r="H11">
        <v>0.47599999999999998</v>
      </c>
      <c r="I11">
        <v>0.47599999999999998</v>
      </c>
      <c r="J11">
        <v>0.33200000000000002</v>
      </c>
      <c r="K11">
        <v>0.153</v>
      </c>
      <c r="L11">
        <v>0.43099999999999999</v>
      </c>
      <c r="M11">
        <v>0.153</v>
      </c>
      <c r="O11" t="s">
        <v>26</v>
      </c>
      <c r="P11">
        <v>0.38200000000000001</v>
      </c>
      <c r="Q11">
        <v>0.45500000000000002</v>
      </c>
      <c r="R11">
        <v>0.47299999999999998</v>
      </c>
      <c r="S11">
        <v>0.153</v>
      </c>
      <c r="T11">
        <v>0.183</v>
      </c>
      <c r="U11">
        <v>0.21299999999999999</v>
      </c>
      <c r="V11">
        <v>0.46100000000000002</v>
      </c>
      <c r="W11">
        <v>0.48199999999999998</v>
      </c>
      <c r="X11">
        <v>0.33100000000000002</v>
      </c>
      <c r="Y11">
        <v>0.16400000000000001</v>
      </c>
      <c r="Z11">
        <v>0.47299999999999998</v>
      </c>
      <c r="AA11">
        <v>0.16600000000000001</v>
      </c>
      <c r="AC11" t="s">
        <v>26</v>
      </c>
      <c r="AD11">
        <v>0.373</v>
      </c>
      <c r="AE11">
        <v>0.47</v>
      </c>
      <c r="AF11">
        <v>0.53</v>
      </c>
      <c r="AG11">
        <v>0.186</v>
      </c>
      <c r="AH11">
        <v>0.21099999999999999</v>
      </c>
      <c r="AI11">
        <v>0.25700000000000001</v>
      </c>
      <c r="AJ11">
        <v>0.51200000000000001</v>
      </c>
      <c r="AK11">
        <v>0.53600000000000003</v>
      </c>
      <c r="AL11">
        <v>0.378</v>
      </c>
      <c r="AM11">
        <v>0.185</v>
      </c>
      <c r="AN11">
        <v>0.47799999999999998</v>
      </c>
      <c r="AO11">
        <v>0.17799999999999999</v>
      </c>
    </row>
    <row r="12" spans="1:41" x14ac:dyDescent="0.25">
      <c r="A12" t="s">
        <v>38</v>
      </c>
      <c r="B12">
        <v>0.41799999999999998</v>
      </c>
      <c r="C12">
        <v>0.38100000000000001</v>
      </c>
      <c r="D12">
        <v>0.44500000000000001</v>
      </c>
      <c r="E12">
        <v>0.45800000000000002</v>
      </c>
      <c r="F12">
        <v>0.152</v>
      </c>
      <c r="G12">
        <v>0.43</v>
      </c>
      <c r="H12">
        <v>0.40600000000000003</v>
      </c>
      <c r="I12">
        <v>0.17399999999999999</v>
      </c>
      <c r="J12">
        <v>0.437</v>
      </c>
      <c r="K12">
        <v>0.437</v>
      </c>
      <c r="L12">
        <v>0.44900000000000001</v>
      </c>
      <c r="M12">
        <v>0.159</v>
      </c>
      <c r="O12" t="s">
        <v>38</v>
      </c>
      <c r="P12">
        <v>0.44600000000000001</v>
      </c>
      <c r="Q12">
        <v>0.48299999999999998</v>
      </c>
      <c r="R12">
        <v>0.42099999999999999</v>
      </c>
      <c r="S12">
        <v>0.41699999999999998</v>
      </c>
      <c r="T12">
        <v>0.152</v>
      </c>
      <c r="U12">
        <v>0.47499999999999998</v>
      </c>
      <c r="V12">
        <v>0.46300000000000002</v>
      </c>
      <c r="W12">
        <v>0.16500000000000001</v>
      </c>
      <c r="X12">
        <v>0.42099999999999999</v>
      </c>
      <c r="Y12">
        <v>0.46400000000000002</v>
      </c>
      <c r="Z12">
        <v>0.41699999999999998</v>
      </c>
      <c r="AA12">
        <v>0.161</v>
      </c>
      <c r="AC12" t="s">
        <v>38</v>
      </c>
      <c r="AD12">
        <v>0.44800000000000001</v>
      </c>
      <c r="AE12">
        <v>0.47499999999999998</v>
      </c>
      <c r="AF12">
        <v>0.46400000000000002</v>
      </c>
      <c r="AG12">
        <v>0.5</v>
      </c>
      <c r="AH12">
        <v>0.184</v>
      </c>
      <c r="AI12">
        <v>0.49399999999999999</v>
      </c>
      <c r="AJ12">
        <v>0.499</v>
      </c>
      <c r="AK12">
        <v>0.20799999999999999</v>
      </c>
      <c r="AL12">
        <v>0.44600000000000001</v>
      </c>
      <c r="AM12">
        <v>0.48099999999999998</v>
      </c>
      <c r="AN12">
        <v>0.45200000000000001</v>
      </c>
      <c r="AO12">
        <v>0.19600000000000001</v>
      </c>
    </row>
    <row r="13" spans="1:41" x14ac:dyDescent="0.25">
      <c r="A13" t="s">
        <v>49</v>
      </c>
      <c r="B13">
        <v>0.47899999999999998</v>
      </c>
      <c r="C13">
        <v>0.155</v>
      </c>
      <c r="D13">
        <v>0.19</v>
      </c>
      <c r="E13">
        <v>0.42499999999999999</v>
      </c>
      <c r="F13">
        <v>0.152</v>
      </c>
      <c r="G13">
        <v>0.15</v>
      </c>
      <c r="H13">
        <v>0.15</v>
      </c>
      <c r="I13">
        <v>0.39300000000000002</v>
      </c>
      <c r="J13">
        <v>0.155</v>
      </c>
      <c r="K13">
        <v>0.155</v>
      </c>
      <c r="L13">
        <v>0.17100000000000001</v>
      </c>
      <c r="M13">
        <v>0.36299999999999999</v>
      </c>
      <c r="O13" t="s">
        <v>49</v>
      </c>
      <c r="P13">
        <v>0.48099999999999998</v>
      </c>
      <c r="Q13">
        <v>0.155</v>
      </c>
      <c r="R13">
        <v>0.23200000000000001</v>
      </c>
      <c r="S13">
        <v>0.45900000000000002</v>
      </c>
      <c r="T13">
        <v>0.153</v>
      </c>
      <c r="U13">
        <v>0.159</v>
      </c>
      <c r="V13">
        <v>0.14799999999999999</v>
      </c>
      <c r="W13">
        <v>0.374</v>
      </c>
      <c r="X13">
        <v>0.153</v>
      </c>
      <c r="Y13">
        <v>0.156</v>
      </c>
      <c r="Z13">
        <v>0.19800000000000001</v>
      </c>
      <c r="AA13">
        <v>0.40100000000000002</v>
      </c>
      <c r="AC13" t="s">
        <v>49</v>
      </c>
      <c r="AD13">
        <v>0.51400000000000001</v>
      </c>
      <c r="AE13">
        <v>0.185</v>
      </c>
      <c r="AF13">
        <v>0.27800000000000002</v>
      </c>
      <c r="AG13">
        <v>0.49099999999999999</v>
      </c>
      <c r="AH13">
        <v>0.186</v>
      </c>
      <c r="AI13">
        <v>0.19</v>
      </c>
      <c r="AJ13">
        <v>0.17899999999999999</v>
      </c>
      <c r="AK13">
        <v>0.434</v>
      </c>
      <c r="AL13">
        <v>0.184</v>
      </c>
      <c r="AM13">
        <v>0.185</v>
      </c>
      <c r="AN13">
        <v>0.21</v>
      </c>
      <c r="AO13">
        <v>0.34200000000000003</v>
      </c>
    </row>
    <row r="14" spans="1:41" x14ac:dyDescent="0.25">
      <c r="A14" t="s">
        <v>60</v>
      </c>
      <c r="B14">
        <v>0.152</v>
      </c>
      <c r="C14">
        <v>0.17499999999999999</v>
      </c>
      <c r="D14">
        <v>0.16</v>
      </c>
      <c r="E14">
        <v>0.154</v>
      </c>
      <c r="F14">
        <v>0.152</v>
      </c>
      <c r="G14">
        <v>0.192</v>
      </c>
      <c r="H14">
        <v>0.47899999999999998</v>
      </c>
      <c r="I14">
        <v>0.503</v>
      </c>
      <c r="J14">
        <v>0.496</v>
      </c>
      <c r="K14">
        <v>0.154</v>
      </c>
      <c r="L14">
        <v>0.34599999999999997</v>
      </c>
      <c r="M14">
        <v>0.151</v>
      </c>
      <c r="O14" t="s">
        <v>60</v>
      </c>
      <c r="P14">
        <v>0.152</v>
      </c>
      <c r="Q14">
        <v>0.18099999999999999</v>
      </c>
      <c r="R14">
        <v>0.16600000000000001</v>
      </c>
      <c r="S14">
        <v>0.153</v>
      </c>
      <c r="T14">
        <v>0.15</v>
      </c>
      <c r="U14">
        <v>0.20499999999999999</v>
      </c>
      <c r="V14">
        <v>0.45500000000000002</v>
      </c>
      <c r="W14">
        <v>0.45400000000000001</v>
      </c>
      <c r="X14">
        <v>0.42099999999999999</v>
      </c>
      <c r="Y14">
        <v>0.151</v>
      </c>
      <c r="Z14">
        <v>0.32600000000000001</v>
      </c>
      <c r="AA14">
        <v>0.154</v>
      </c>
      <c r="AC14" t="s">
        <v>60</v>
      </c>
      <c r="AD14">
        <v>0.185</v>
      </c>
      <c r="AE14">
        <v>0.214</v>
      </c>
      <c r="AF14">
        <v>0.19800000000000001</v>
      </c>
      <c r="AG14">
        <v>0.18</v>
      </c>
      <c r="AH14">
        <v>0.17899999999999999</v>
      </c>
      <c r="AI14">
        <v>0.23699999999999999</v>
      </c>
      <c r="AJ14">
        <v>0.49299999999999999</v>
      </c>
      <c r="AK14">
        <v>0.50900000000000001</v>
      </c>
      <c r="AL14">
        <v>0.48599999999999999</v>
      </c>
      <c r="AM14">
        <v>0.184</v>
      </c>
      <c r="AN14">
        <v>0.374</v>
      </c>
      <c r="AO14">
        <v>0.17699999999999999</v>
      </c>
    </row>
    <row r="15" spans="1:41" x14ac:dyDescent="0.25">
      <c r="A15" t="s">
        <v>63</v>
      </c>
      <c r="B15">
        <v>0.152</v>
      </c>
      <c r="C15">
        <v>0.159</v>
      </c>
      <c r="D15">
        <v>0.159</v>
      </c>
      <c r="E15">
        <v>0.15</v>
      </c>
      <c r="F15">
        <v>0.14799999999999999</v>
      </c>
      <c r="G15">
        <v>0.41299999999999998</v>
      </c>
      <c r="H15">
        <v>0.16</v>
      </c>
      <c r="I15">
        <v>0.28699999999999998</v>
      </c>
      <c r="J15">
        <v>0.153</v>
      </c>
      <c r="K15">
        <v>0.45900000000000002</v>
      </c>
      <c r="L15">
        <v>0.16700000000000001</v>
      </c>
      <c r="M15">
        <v>0.30099999999999999</v>
      </c>
      <c r="O15" t="s">
        <v>63</v>
      </c>
      <c r="P15">
        <v>0.153</v>
      </c>
      <c r="Q15">
        <v>0.156</v>
      </c>
      <c r="R15">
        <v>0.154</v>
      </c>
      <c r="S15">
        <v>0.151</v>
      </c>
      <c r="T15">
        <v>0.152</v>
      </c>
      <c r="U15">
        <v>0.42799999999999999</v>
      </c>
      <c r="V15">
        <v>0.159</v>
      </c>
      <c r="W15">
        <v>0.27700000000000002</v>
      </c>
      <c r="X15">
        <v>0.14899999999999999</v>
      </c>
      <c r="Y15">
        <v>0.39800000000000002</v>
      </c>
      <c r="Z15">
        <v>0.16800000000000001</v>
      </c>
      <c r="AA15">
        <v>0.311</v>
      </c>
      <c r="AC15" t="s">
        <v>63</v>
      </c>
      <c r="AD15">
        <v>0.17199999999999999</v>
      </c>
      <c r="AE15">
        <v>0.183</v>
      </c>
      <c r="AF15">
        <v>0.186</v>
      </c>
      <c r="AG15">
        <v>0.185</v>
      </c>
      <c r="AH15">
        <v>0.188</v>
      </c>
      <c r="AI15">
        <v>0.54100000000000004</v>
      </c>
      <c r="AJ15">
        <v>0.20200000000000001</v>
      </c>
      <c r="AK15">
        <v>0.38100000000000001</v>
      </c>
      <c r="AL15">
        <v>0.183</v>
      </c>
      <c r="AM15">
        <v>0.47399999999999998</v>
      </c>
      <c r="AN15">
        <v>0.20599999999999999</v>
      </c>
      <c r="AO15">
        <v>0.35399999999999998</v>
      </c>
    </row>
    <row r="16" spans="1:41" x14ac:dyDescent="0.25">
      <c r="A16" t="s">
        <v>66</v>
      </c>
      <c r="B16">
        <v>0.152</v>
      </c>
      <c r="C16">
        <v>0.154</v>
      </c>
      <c r="D16">
        <v>0.17699999999999999</v>
      </c>
      <c r="E16">
        <v>0.16700000000000001</v>
      </c>
      <c r="F16">
        <v>0.24099999999999999</v>
      </c>
      <c r="G16">
        <v>0.158</v>
      </c>
      <c r="H16">
        <v>0.14399999999999999</v>
      </c>
      <c r="I16">
        <v>0.505</v>
      </c>
      <c r="J16">
        <v>0.315</v>
      </c>
      <c r="K16">
        <v>0.151</v>
      </c>
      <c r="L16">
        <v>0.16</v>
      </c>
      <c r="M16">
        <v>0.46400000000000002</v>
      </c>
      <c r="O16" t="s">
        <v>66</v>
      </c>
      <c r="P16">
        <v>0.158</v>
      </c>
      <c r="Q16">
        <v>0.155</v>
      </c>
      <c r="R16">
        <v>0.19</v>
      </c>
      <c r="S16">
        <v>0.186</v>
      </c>
      <c r="T16">
        <v>0.25700000000000001</v>
      </c>
      <c r="U16">
        <v>0.17</v>
      </c>
      <c r="V16">
        <v>0.153</v>
      </c>
      <c r="W16">
        <v>0.46300000000000002</v>
      </c>
      <c r="X16">
        <v>0.30599999999999999</v>
      </c>
      <c r="Y16">
        <v>0.153</v>
      </c>
      <c r="Z16">
        <v>0.17599999999999999</v>
      </c>
      <c r="AA16">
        <v>0.46</v>
      </c>
      <c r="AC16" t="s">
        <v>66</v>
      </c>
      <c r="AD16">
        <v>0.184</v>
      </c>
      <c r="AE16">
        <v>0.18</v>
      </c>
      <c r="AF16">
        <v>0.23499999999999999</v>
      </c>
      <c r="AG16">
        <v>0.21</v>
      </c>
      <c r="AH16">
        <v>0.33300000000000002</v>
      </c>
      <c r="AI16">
        <v>0.20499999999999999</v>
      </c>
      <c r="AJ16">
        <v>0.19</v>
      </c>
      <c r="AK16">
        <v>0.497</v>
      </c>
      <c r="AL16">
        <v>0.39900000000000002</v>
      </c>
      <c r="AM16">
        <v>0.183</v>
      </c>
      <c r="AN16">
        <v>0.21</v>
      </c>
      <c r="AO16">
        <v>0.51500000000000001</v>
      </c>
    </row>
    <row r="17" spans="1:41" x14ac:dyDescent="0.25">
      <c r="A17" t="s">
        <v>77</v>
      </c>
      <c r="B17">
        <v>0.154</v>
      </c>
      <c r="C17">
        <v>0.14000000000000001</v>
      </c>
      <c r="D17">
        <v>0.153</v>
      </c>
      <c r="E17">
        <v>0.17</v>
      </c>
      <c r="F17">
        <v>0.39900000000000002</v>
      </c>
      <c r="G17">
        <v>0.372</v>
      </c>
      <c r="H17">
        <v>0.32900000000000001</v>
      </c>
      <c r="I17">
        <v>0.153</v>
      </c>
      <c r="J17">
        <v>0.16</v>
      </c>
      <c r="K17">
        <v>0.30199999999999999</v>
      </c>
      <c r="L17">
        <v>0.161</v>
      </c>
      <c r="M17">
        <v>0.182</v>
      </c>
      <c r="O17" t="s">
        <v>77</v>
      </c>
      <c r="P17">
        <v>0.16200000000000001</v>
      </c>
      <c r="Q17">
        <v>0.16</v>
      </c>
      <c r="R17">
        <v>0.154</v>
      </c>
      <c r="S17">
        <v>0.187</v>
      </c>
      <c r="T17">
        <v>0.41299999999999998</v>
      </c>
      <c r="U17">
        <v>0.4</v>
      </c>
      <c r="V17">
        <v>0.35499999999999998</v>
      </c>
      <c r="W17">
        <v>0.156</v>
      </c>
      <c r="X17">
        <v>0.154</v>
      </c>
      <c r="Y17">
        <v>0.29599999999999999</v>
      </c>
      <c r="Z17">
        <v>0.157</v>
      </c>
      <c r="AA17">
        <v>0.185</v>
      </c>
      <c r="AC17" t="s">
        <v>77</v>
      </c>
      <c r="AD17">
        <v>0.183</v>
      </c>
      <c r="AE17">
        <v>0.17799999999999999</v>
      </c>
      <c r="AF17">
        <v>0.19</v>
      </c>
      <c r="AG17">
        <v>0.23</v>
      </c>
      <c r="AH17">
        <v>0.46800000000000003</v>
      </c>
      <c r="AI17">
        <v>0.50700000000000001</v>
      </c>
      <c r="AJ17">
        <v>0.42599999999999999</v>
      </c>
      <c r="AK17">
        <v>0.192</v>
      </c>
      <c r="AL17">
        <v>0.192</v>
      </c>
      <c r="AM17">
        <v>0.34100000000000003</v>
      </c>
      <c r="AN17">
        <v>0.19500000000000001</v>
      </c>
      <c r="AO17">
        <v>0.22800000000000001</v>
      </c>
    </row>
    <row r="18" spans="1:41" x14ac:dyDescent="0.25">
      <c r="A18" t="s">
        <v>88</v>
      </c>
      <c r="B18">
        <v>0.15</v>
      </c>
      <c r="C18">
        <v>0.154</v>
      </c>
      <c r="D18">
        <v>0.154</v>
      </c>
      <c r="E18">
        <v>0.45100000000000001</v>
      </c>
      <c r="F18">
        <v>0.46100000000000002</v>
      </c>
      <c r="G18">
        <v>0.14399999999999999</v>
      </c>
      <c r="H18">
        <v>0.14499999999999999</v>
      </c>
      <c r="I18">
        <v>0.15</v>
      </c>
      <c r="J18">
        <v>0.247</v>
      </c>
      <c r="K18">
        <v>0.16</v>
      </c>
      <c r="L18">
        <v>0.48899999999999999</v>
      </c>
      <c r="M18">
        <v>0.44500000000000001</v>
      </c>
      <c r="O18" t="s">
        <v>88</v>
      </c>
      <c r="P18">
        <v>0.153</v>
      </c>
      <c r="Q18">
        <v>0.158</v>
      </c>
      <c r="R18">
        <v>0.155</v>
      </c>
      <c r="S18">
        <v>0.41</v>
      </c>
      <c r="T18">
        <v>0.41299999999999998</v>
      </c>
      <c r="U18">
        <v>0.14399999999999999</v>
      </c>
      <c r="V18">
        <v>0.14599999999999999</v>
      </c>
      <c r="W18">
        <v>0.14499999999999999</v>
      </c>
      <c r="X18">
        <v>0.249</v>
      </c>
      <c r="Y18">
        <v>0.16500000000000001</v>
      </c>
      <c r="Z18">
        <v>0.47499999999999998</v>
      </c>
      <c r="AA18">
        <v>0.42099999999999999</v>
      </c>
      <c r="AC18" t="s">
        <v>88</v>
      </c>
      <c r="AD18">
        <v>0.20399999999999999</v>
      </c>
      <c r="AE18">
        <v>0.20300000000000001</v>
      </c>
      <c r="AF18">
        <v>0.19600000000000001</v>
      </c>
      <c r="AG18">
        <v>0.53100000000000003</v>
      </c>
      <c r="AH18">
        <v>0.57199999999999995</v>
      </c>
      <c r="AI18">
        <v>0.20100000000000001</v>
      </c>
      <c r="AJ18">
        <v>0.2</v>
      </c>
      <c r="AK18">
        <v>0.20300000000000001</v>
      </c>
      <c r="AL18">
        <v>0.38400000000000001</v>
      </c>
      <c r="AM18">
        <v>0.221</v>
      </c>
      <c r="AN18">
        <v>0.57299999999999995</v>
      </c>
      <c r="AO18">
        <v>0.52900000000000003</v>
      </c>
    </row>
    <row r="19" spans="1:41" x14ac:dyDescent="0.25">
      <c r="A19" t="s">
        <v>26</v>
      </c>
      <c r="B19">
        <v>0.34599999999999997</v>
      </c>
      <c r="C19">
        <v>0.17599999999999999</v>
      </c>
      <c r="D19">
        <v>0.223</v>
      </c>
      <c r="E19">
        <v>0.51200000000000001</v>
      </c>
      <c r="F19">
        <v>0.20300000000000001</v>
      </c>
      <c r="G19">
        <v>0.496</v>
      </c>
      <c r="H19">
        <v>0.32</v>
      </c>
      <c r="I19">
        <v>0.20699999999999999</v>
      </c>
      <c r="J19">
        <v>0.26100000000000001</v>
      </c>
      <c r="K19">
        <v>0.19400000000000001</v>
      </c>
      <c r="L19">
        <v>0.38900000000000001</v>
      </c>
      <c r="M19">
        <v>0.503</v>
      </c>
      <c r="O19" t="s">
        <v>26</v>
      </c>
      <c r="P19">
        <v>0.33900000000000002</v>
      </c>
      <c r="Q19">
        <v>0.186</v>
      </c>
      <c r="R19">
        <v>0.23300000000000001</v>
      </c>
      <c r="S19">
        <v>0.48499999999999999</v>
      </c>
      <c r="T19">
        <v>0.2</v>
      </c>
      <c r="U19">
        <v>0.45</v>
      </c>
      <c r="V19">
        <v>0.33500000000000002</v>
      </c>
      <c r="W19">
        <v>0.2</v>
      </c>
      <c r="X19">
        <v>0.27900000000000003</v>
      </c>
      <c r="Y19">
        <v>0.184</v>
      </c>
      <c r="Z19">
        <v>0.505</v>
      </c>
      <c r="AA19">
        <v>0.46300000000000002</v>
      </c>
      <c r="AC19" t="s">
        <v>26</v>
      </c>
      <c r="AD19">
        <v>0.36499999999999999</v>
      </c>
      <c r="AE19">
        <v>0.185</v>
      </c>
      <c r="AF19">
        <v>0.23400000000000001</v>
      </c>
      <c r="AG19">
        <v>0.54</v>
      </c>
      <c r="AH19">
        <v>0.20200000000000001</v>
      </c>
      <c r="AI19">
        <v>0.52200000000000002</v>
      </c>
      <c r="AJ19">
        <v>0.39100000000000001</v>
      </c>
      <c r="AK19">
        <v>0.20799999999999999</v>
      </c>
      <c r="AL19">
        <v>0.28899999999999998</v>
      </c>
      <c r="AM19">
        <v>0.186</v>
      </c>
      <c r="AN19">
        <v>0.45600000000000002</v>
      </c>
      <c r="AO19">
        <v>0.52800000000000002</v>
      </c>
    </row>
    <row r="20" spans="1:41" x14ac:dyDescent="0.25">
      <c r="A20" t="s">
        <v>38</v>
      </c>
      <c r="B20">
        <v>0.17799999999999999</v>
      </c>
      <c r="C20">
        <v>0.18</v>
      </c>
      <c r="D20">
        <v>0.19</v>
      </c>
      <c r="E20">
        <v>0.504</v>
      </c>
      <c r="F20">
        <v>0.52600000000000002</v>
      </c>
      <c r="G20">
        <v>0.45200000000000001</v>
      </c>
      <c r="H20">
        <v>0.52100000000000002</v>
      </c>
      <c r="I20">
        <v>0.252</v>
      </c>
      <c r="J20">
        <v>0.51100000000000001</v>
      </c>
      <c r="K20">
        <v>0.29699999999999999</v>
      </c>
      <c r="L20">
        <v>0.48199999999999998</v>
      </c>
      <c r="M20">
        <v>0.54300000000000004</v>
      </c>
      <c r="O20" t="s">
        <v>38</v>
      </c>
      <c r="P20">
        <v>0.17799999999999999</v>
      </c>
      <c r="Q20">
        <v>0.17899999999999999</v>
      </c>
      <c r="R20">
        <v>0.187</v>
      </c>
      <c r="S20">
        <v>0.504</v>
      </c>
      <c r="T20">
        <v>0.496</v>
      </c>
      <c r="U20">
        <v>0.46100000000000002</v>
      </c>
      <c r="V20">
        <v>0.45</v>
      </c>
      <c r="W20">
        <v>0.27100000000000002</v>
      </c>
      <c r="X20">
        <v>0.45700000000000002</v>
      </c>
      <c r="Y20">
        <v>0.38700000000000001</v>
      </c>
      <c r="Z20">
        <v>0.437</v>
      </c>
      <c r="AA20">
        <v>0.47399999999999998</v>
      </c>
      <c r="AC20" t="s">
        <v>38</v>
      </c>
      <c r="AD20">
        <v>0.187</v>
      </c>
      <c r="AE20">
        <v>0.185</v>
      </c>
      <c r="AF20">
        <v>0.193</v>
      </c>
      <c r="AG20">
        <v>0.50600000000000001</v>
      </c>
      <c r="AH20">
        <v>0.52</v>
      </c>
      <c r="AI20">
        <v>0.48199999999999998</v>
      </c>
      <c r="AJ20">
        <v>0.51</v>
      </c>
      <c r="AK20">
        <v>0.30399999999999999</v>
      </c>
      <c r="AL20">
        <v>0.51700000000000002</v>
      </c>
      <c r="AM20">
        <v>0.33400000000000002</v>
      </c>
      <c r="AN20">
        <v>0.502</v>
      </c>
      <c r="AO20">
        <v>0.50800000000000001</v>
      </c>
    </row>
    <row r="21" spans="1:41" x14ac:dyDescent="0.25">
      <c r="A21" t="s">
        <v>49</v>
      </c>
      <c r="B21">
        <v>0.38500000000000001</v>
      </c>
      <c r="C21">
        <v>0.42199999999999999</v>
      </c>
      <c r="D21">
        <v>0.27900000000000003</v>
      </c>
      <c r="E21">
        <v>0.49199999999999999</v>
      </c>
      <c r="F21">
        <v>0.189</v>
      </c>
      <c r="G21">
        <v>0.45800000000000002</v>
      </c>
      <c r="H21">
        <v>0.504</v>
      </c>
      <c r="I21">
        <v>0.42799999999999999</v>
      </c>
      <c r="J21">
        <v>0.43</v>
      </c>
      <c r="K21">
        <v>0.188</v>
      </c>
      <c r="L21">
        <v>0.19</v>
      </c>
      <c r="M21">
        <v>0.48599999999999999</v>
      </c>
      <c r="O21" t="s">
        <v>49</v>
      </c>
      <c r="P21">
        <v>0.38700000000000001</v>
      </c>
      <c r="Q21">
        <v>0.44500000000000001</v>
      </c>
      <c r="R21">
        <v>0.29799999999999999</v>
      </c>
      <c r="S21">
        <v>0.51</v>
      </c>
      <c r="T21">
        <v>0.188</v>
      </c>
      <c r="U21">
        <v>0.42199999999999999</v>
      </c>
      <c r="V21">
        <v>0.50900000000000001</v>
      </c>
      <c r="W21">
        <v>0.42499999999999999</v>
      </c>
      <c r="X21">
        <v>0.503</v>
      </c>
      <c r="Y21">
        <v>0.22700000000000001</v>
      </c>
      <c r="Z21">
        <v>0.36899999999999999</v>
      </c>
      <c r="AA21">
        <v>0.42399999999999999</v>
      </c>
      <c r="AC21" t="s">
        <v>49</v>
      </c>
      <c r="AD21">
        <v>0.42199999999999999</v>
      </c>
      <c r="AE21">
        <v>0.47699999999999998</v>
      </c>
      <c r="AF21">
        <v>0.30199999999999999</v>
      </c>
      <c r="AG21">
        <v>0.53500000000000003</v>
      </c>
      <c r="AH21">
        <v>0.186</v>
      </c>
      <c r="AI21">
        <v>0.42499999999999999</v>
      </c>
      <c r="AJ21">
        <v>0.52600000000000002</v>
      </c>
      <c r="AK21">
        <v>0.432</v>
      </c>
      <c r="AL21">
        <v>0.52600000000000002</v>
      </c>
      <c r="AM21">
        <v>0.191</v>
      </c>
      <c r="AN21">
        <v>0.191</v>
      </c>
      <c r="AO21">
        <v>0.50600000000000001</v>
      </c>
    </row>
    <row r="22" spans="1:41" x14ac:dyDescent="0.25">
      <c r="A22" t="s">
        <v>60</v>
      </c>
      <c r="B22">
        <v>0.45900000000000002</v>
      </c>
      <c r="C22">
        <v>0.192</v>
      </c>
      <c r="D22">
        <v>0.29199999999999998</v>
      </c>
      <c r="E22">
        <v>0.502</v>
      </c>
      <c r="F22">
        <v>0.503</v>
      </c>
      <c r="G22">
        <v>0.21</v>
      </c>
      <c r="H22">
        <v>0.316</v>
      </c>
      <c r="I22">
        <v>0.51100000000000001</v>
      </c>
      <c r="O22" t="s">
        <v>60</v>
      </c>
      <c r="P22">
        <v>0.42399999999999999</v>
      </c>
      <c r="Q22">
        <v>0.23799999999999999</v>
      </c>
      <c r="R22">
        <v>0.28399999999999997</v>
      </c>
      <c r="S22">
        <v>0.45900000000000002</v>
      </c>
      <c r="T22">
        <v>0.503</v>
      </c>
      <c r="U22">
        <v>0.215</v>
      </c>
      <c r="V22">
        <v>0.35699999999999998</v>
      </c>
      <c r="W22">
        <v>0.51100000000000001</v>
      </c>
      <c r="AC22" t="s">
        <v>60</v>
      </c>
      <c r="AD22">
        <v>0.46100000000000002</v>
      </c>
      <c r="AE22">
        <v>0.18099999999999999</v>
      </c>
      <c r="AF22">
        <v>0.27100000000000002</v>
      </c>
      <c r="AG22">
        <v>0.49399999999999999</v>
      </c>
      <c r="AH22">
        <v>0.48599999999999999</v>
      </c>
      <c r="AI22">
        <v>0.19800000000000001</v>
      </c>
      <c r="AJ22">
        <v>0.32400000000000001</v>
      </c>
      <c r="AK22">
        <v>0.50700000000000001</v>
      </c>
    </row>
    <row r="23" spans="1:41" x14ac:dyDescent="0.25">
      <c r="A23" t="s">
        <v>63</v>
      </c>
      <c r="B23">
        <v>0.51100000000000001</v>
      </c>
      <c r="C23">
        <v>0.54600000000000004</v>
      </c>
      <c r="D23">
        <v>0.188</v>
      </c>
      <c r="E23">
        <v>0.192</v>
      </c>
      <c r="F23">
        <v>0.22</v>
      </c>
      <c r="G23">
        <v>0.18</v>
      </c>
      <c r="O23" t="s">
        <v>63</v>
      </c>
      <c r="P23">
        <v>0.45300000000000001</v>
      </c>
      <c r="Q23">
        <v>0.503</v>
      </c>
      <c r="R23">
        <v>0.44400000000000001</v>
      </c>
      <c r="S23">
        <v>0.186</v>
      </c>
      <c r="T23">
        <v>0.20599999999999999</v>
      </c>
      <c r="U23">
        <v>0.188</v>
      </c>
      <c r="AC23" t="s">
        <v>63</v>
      </c>
      <c r="AD23">
        <v>0.504</v>
      </c>
      <c r="AE23">
        <v>0.51</v>
      </c>
      <c r="AF23">
        <v>0.184</v>
      </c>
      <c r="AG23">
        <v>0.184</v>
      </c>
      <c r="AH23">
        <v>0.22</v>
      </c>
      <c r="AI23">
        <v>0.18</v>
      </c>
    </row>
    <row r="26" spans="1:41" x14ac:dyDescent="0.25">
      <c r="A26" s="42" t="s">
        <v>115</v>
      </c>
      <c r="M26" s="42" t="s">
        <v>118</v>
      </c>
    </row>
    <row r="27" spans="1:41" x14ac:dyDescent="0.25">
      <c r="A27" s="42" t="s">
        <v>128</v>
      </c>
      <c r="B27">
        <v>0</v>
      </c>
      <c r="C27">
        <v>1</v>
      </c>
      <c r="D27">
        <v>2</v>
      </c>
      <c r="E27">
        <v>3</v>
      </c>
      <c r="F27">
        <v>4</v>
      </c>
      <c r="G27">
        <v>6</v>
      </c>
      <c r="H27">
        <v>8</v>
      </c>
      <c r="I27">
        <v>10</v>
      </c>
      <c r="M27" s="42" t="s">
        <v>128</v>
      </c>
      <c r="N27">
        <v>0</v>
      </c>
      <c r="O27">
        <v>1</v>
      </c>
      <c r="P27">
        <v>2</v>
      </c>
      <c r="Q27">
        <v>3</v>
      </c>
      <c r="R27">
        <v>4</v>
      </c>
      <c r="S27">
        <v>6</v>
      </c>
      <c r="T27">
        <v>8</v>
      </c>
      <c r="U27">
        <v>10</v>
      </c>
    </row>
    <row r="28" spans="1:41" x14ac:dyDescent="0.25">
      <c r="A28" s="42" t="s">
        <v>116</v>
      </c>
      <c r="B28">
        <v>0.154</v>
      </c>
      <c r="C28">
        <v>0.20399999999999999</v>
      </c>
      <c r="D28">
        <v>0.22</v>
      </c>
      <c r="E28">
        <v>0.26400000000000001</v>
      </c>
      <c r="F28">
        <v>0.28799999999999998</v>
      </c>
      <c r="G28">
        <v>0.377</v>
      </c>
      <c r="H28">
        <v>0.44900000000000001</v>
      </c>
      <c r="I28">
        <v>0.53400000000000003</v>
      </c>
      <c r="M28" s="42" t="s">
        <v>116</v>
      </c>
      <c r="N28">
        <v>0.20699999999999999</v>
      </c>
      <c r="O28">
        <v>0.246</v>
      </c>
      <c r="P28">
        <v>0.28799999999999998</v>
      </c>
      <c r="Q28">
        <v>0.31900000000000001</v>
      </c>
      <c r="R28">
        <v>0.37</v>
      </c>
      <c r="S28">
        <v>0.44900000000000001</v>
      </c>
      <c r="T28">
        <v>0.53900000000000003</v>
      </c>
      <c r="U28">
        <v>0.62</v>
      </c>
    </row>
    <row r="29" spans="1:41" x14ac:dyDescent="0.25">
      <c r="A29" s="42" t="s">
        <v>117</v>
      </c>
      <c r="B29">
        <v>0.16300000000000001</v>
      </c>
      <c r="C29">
        <v>0.20399999999999999</v>
      </c>
      <c r="D29">
        <v>0.223</v>
      </c>
      <c r="E29">
        <v>0.24</v>
      </c>
      <c r="F29">
        <v>0.29399999999999998</v>
      </c>
      <c r="G29">
        <v>0.373</v>
      </c>
      <c r="H29">
        <v>0.42299999999999999</v>
      </c>
      <c r="I29">
        <v>0.53900000000000003</v>
      </c>
      <c r="M29" s="42" t="s">
        <v>117</v>
      </c>
      <c r="N29">
        <v>0.20499999999999999</v>
      </c>
      <c r="O29">
        <v>0.24099999999999999</v>
      </c>
      <c r="P29">
        <v>0.27700000000000002</v>
      </c>
      <c r="Q29">
        <v>0.32200000000000001</v>
      </c>
      <c r="R29">
        <v>0.35599999999999998</v>
      </c>
      <c r="S29">
        <v>0.44700000000000001</v>
      </c>
      <c r="T29">
        <v>0.53900000000000003</v>
      </c>
      <c r="U29">
        <v>0.59599999999999997</v>
      </c>
    </row>
    <row r="32" spans="1:41" x14ac:dyDescent="0.25">
      <c r="A32" s="42" t="s">
        <v>115</v>
      </c>
      <c r="M32" s="42" t="s">
        <v>118</v>
      </c>
    </row>
    <row r="33" spans="1:21" x14ac:dyDescent="0.25">
      <c r="A33" s="42" t="s">
        <v>128</v>
      </c>
      <c r="B33">
        <v>0</v>
      </c>
      <c r="C33">
        <v>1</v>
      </c>
      <c r="D33">
        <v>2</v>
      </c>
      <c r="E33">
        <v>3</v>
      </c>
      <c r="F33">
        <v>4</v>
      </c>
      <c r="G33">
        <v>6</v>
      </c>
      <c r="H33">
        <v>8</v>
      </c>
      <c r="I33">
        <v>10</v>
      </c>
      <c r="M33" s="42" t="s">
        <v>128</v>
      </c>
      <c r="N33">
        <v>0</v>
      </c>
      <c r="O33">
        <v>1</v>
      </c>
      <c r="P33">
        <v>2</v>
      </c>
      <c r="Q33">
        <v>3</v>
      </c>
      <c r="R33">
        <v>4</v>
      </c>
      <c r="S33">
        <v>6</v>
      </c>
      <c r="T33">
        <v>8</v>
      </c>
      <c r="U33">
        <v>10</v>
      </c>
    </row>
    <row r="34" spans="1:21" x14ac:dyDescent="0.25">
      <c r="A34" s="42" t="s">
        <v>119</v>
      </c>
      <c r="B34">
        <f>AVERAGE(B28:B29)</f>
        <v>0.1585</v>
      </c>
      <c r="C34">
        <f t="shared" ref="C34:I34" si="0">AVERAGE(C28:C29)</f>
        <v>0.20399999999999999</v>
      </c>
      <c r="D34">
        <f t="shared" si="0"/>
        <v>0.2215</v>
      </c>
      <c r="E34">
        <f t="shared" si="0"/>
        <v>0.252</v>
      </c>
      <c r="F34">
        <f t="shared" si="0"/>
        <v>0.29099999999999998</v>
      </c>
      <c r="G34">
        <f t="shared" si="0"/>
        <v>0.375</v>
      </c>
      <c r="H34">
        <f t="shared" si="0"/>
        <v>0.436</v>
      </c>
      <c r="I34">
        <f t="shared" si="0"/>
        <v>0.53649999999999998</v>
      </c>
      <c r="M34" s="42" t="s">
        <v>119</v>
      </c>
      <c r="N34">
        <f>AVERAGE(N28:N29)</f>
        <v>0.20599999999999999</v>
      </c>
      <c r="O34">
        <f t="shared" ref="O34:U34" si="1">AVERAGE(O28:O29)</f>
        <v>0.24349999999999999</v>
      </c>
      <c r="P34">
        <f t="shared" si="1"/>
        <v>0.28249999999999997</v>
      </c>
      <c r="Q34">
        <f t="shared" si="1"/>
        <v>0.32050000000000001</v>
      </c>
      <c r="R34">
        <f t="shared" si="1"/>
        <v>0.36299999999999999</v>
      </c>
      <c r="S34">
        <f t="shared" si="1"/>
        <v>0.44800000000000001</v>
      </c>
      <c r="T34">
        <f t="shared" si="1"/>
        <v>0.53900000000000003</v>
      </c>
      <c r="U34">
        <f t="shared" si="1"/>
        <v>0.60799999999999998</v>
      </c>
    </row>
    <row r="54" spans="1:14" x14ac:dyDescent="0.25">
      <c r="B54" t="s">
        <v>129</v>
      </c>
      <c r="C54" t="s">
        <v>130</v>
      </c>
      <c r="M54" t="s">
        <v>129</v>
      </c>
      <c r="N54" t="s">
        <v>130</v>
      </c>
    </row>
    <row r="55" spans="1:14" x14ac:dyDescent="0.25">
      <c r="B55">
        <f t="array" ref="B55:C55">LINEST(B33:I33,B34:I34, TRUE, TRUE)</f>
        <v>26.918569646210269</v>
      </c>
      <c r="C55">
        <v>-4.076250073693414</v>
      </c>
      <c r="M55">
        <f t="array" ref="M55:N55">LINEST(N33:U33,N34:U34, TRUE, TRUE)</f>
        <v>24.352717331989229</v>
      </c>
      <c r="N55">
        <v>-4.9142319409941972</v>
      </c>
    </row>
    <row r="60" spans="1:14" x14ac:dyDescent="0.25">
      <c r="A60" s="43" t="s">
        <v>120</v>
      </c>
      <c r="B60" t="s">
        <v>121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</row>
    <row r="61" spans="1:14" x14ac:dyDescent="0.25">
      <c r="A61" s="19"/>
      <c r="B61" s="19">
        <v>1</v>
      </c>
      <c r="C61" s="19">
        <v>2</v>
      </c>
      <c r="D61" s="19">
        <v>3</v>
      </c>
      <c r="E61" s="19">
        <v>4</v>
      </c>
      <c r="F61" s="19">
        <v>5</v>
      </c>
      <c r="G61" s="19">
        <v>6</v>
      </c>
      <c r="H61" s="19">
        <v>7</v>
      </c>
      <c r="I61" s="19">
        <v>8</v>
      </c>
      <c r="J61" s="19">
        <v>9</v>
      </c>
      <c r="K61" s="19">
        <v>10</v>
      </c>
      <c r="L61" s="19">
        <v>11</v>
      </c>
      <c r="M61" s="19">
        <v>12</v>
      </c>
    </row>
    <row r="62" spans="1:14" x14ac:dyDescent="0.25">
      <c r="A62" s="19" t="s">
        <v>26</v>
      </c>
      <c r="B62" s="19">
        <v>2</v>
      </c>
      <c r="C62" s="19">
        <v>3</v>
      </c>
      <c r="D62" s="19">
        <v>4</v>
      </c>
      <c r="E62" s="19">
        <v>5</v>
      </c>
      <c r="F62" s="19">
        <v>6</v>
      </c>
      <c r="G62" s="19">
        <v>7</v>
      </c>
      <c r="H62" s="19">
        <v>8</v>
      </c>
      <c r="I62" s="19">
        <v>9</v>
      </c>
      <c r="J62" s="19">
        <v>10</v>
      </c>
      <c r="K62" s="19">
        <v>11</v>
      </c>
      <c r="L62" s="19">
        <v>12</v>
      </c>
      <c r="M62" s="19">
        <v>13</v>
      </c>
    </row>
    <row r="63" spans="1:14" x14ac:dyDescent="0.25">
      <c r="A63" s="19" t="s">
        <v>38</v>
      </c>
      <c r="B63" s="19">
        <v>14</v>
      </c>
      <c r="C63" s="19">
        <v>15</v>
      </c>
      <c r="D63" s="19">
        <v>16</v>
      </c>
      <c r="E63" s="19">
        <v>17</v>
      </c>
      <c r="F63" s="19">
        <v>18</v>
      </c>
      <c r="G63" s="19">
        <v>19</v>
      </c>
      <c r="H63" s="19">
        <v>20</v>
      </c>
      <c r="I63" s="19">
        <v>21</v>
      </c>
      <c r="J63" s="19">
        <v>22</v>
      </c>
      <c r="K63" s="19">
        <v>23</v>
      </c>
      <c r="L63" s="19">
        <v>24</v>
      </c>
      <c r="M63" s="19">
        <v>25</v>
      </c>
    </row>
    <row r="64" spans="1:14" x14ac:dyDescent="0.25">
      <c r="A64" s="19" t="s">
        <v>49</v>
      </c>
      <c r="B64" s="19">
        <v>26</v>
      </c>
      <c r="C64" s="19">
        <v>27</v>
      </c>
      <c r="D64" s="19">
        <v>28</v>
      </c>
      <c r="E64" s="19">
        <v>29</v>
      </c>
      <c r="F64" s="19">
        <v>30</v>
      </c>
      <c r="G64" s="19">
        <v>31</v>
      </c>
      <c r="H64" s="19">
        <v>32</v>
      </c>
      <c r="I64" s="19">
        <v>33</v>
      </c>
      <c r="J64" s="19">
        <v>34</v>
      </c>
      <c r="K64" s="19">
        <v>35</v>
      </c>
      <c r="L64" s="19">
        <v>36</v>
      </c>
      <c r="M64" s="19">
        <v>37</v>
      </c>
    </row>
    <row r="65" spans="1:13" x14ac:dyDescent="0.25">
      <c r="A65" s="19" t="s">
        <v>60</v>
      </c>
      <c r="B65" s="19">
        <v>38</v>
      </c>
      <c r="C65" s="19">
        <v>39</v>
      </c>
      <c r="D65" s="19">
        <v>40</v>
      </c>
      <c r="E65" s="19">
        <v>41</v>
      </c>
      <c r="F65" s="19">
        <v>42</v>
      </c>
      <c r="G65" s="19">
        <v>43</v>
      </c>
      <c r="H65" s="19">
        <v>44</v>
      </c>
      <c r="I65" s="19">
        <v>45</v>
      </c>
      <c r="J65" s="19">
        <v>46</v>
      </c>
      <c r="K65" s="19">
        <v>47</v>
      </c>
      <c r="L65" s="19">
        <v>48</v>
      </c>
      <c r="M65" s="19">
        <v>49</v>
      </c>
    </row>
    <row r="66" spans="1:13" x14ac:dyDescent="0.25">
      <c r="A66" s="19" t="s">
        <v>63</v>
      </c>
      <c r="B66" s="19">
        <v>50</v>
      </c>
      <c r="C66" s="19">
        <v>51</v>
      </c>
      <c r="D66" s="19">
        <v>52</v>
      </c>
      <c r="E66" s="19">
        <v>53</v>
      </c>
      <c r="F66" s="19">
        <v>54</v>
      </c>
      <c r="G66" s="19">
        <v>55</v>
      </c>
      <c r="H66" s="19">
        <v>56</v>
      </c>
      <c r="I66" s="19">
        <v>57</v>
      </c>
      <c r="J66" s="19">
        <v>58</v>
      </c>
      <c r="K66" s="19">
        <v>59</v>
      </c>
      <c r="L66" s="19">
        <v>60</v>
      </c>
      <c r="M66" s="19">
        <v>61</v>
      </c>
    </row>
    <row r="67" spans="1:13" x14ac:dyDescent="0.25">
      <c r="A67" s="19" t="s">
        <v>66</v>
      </c>
      <c r="B67" s="19">
        <v>62</v>
      </c>
      <c r="C67" s="19">
        <v>63</v>
      </c>
      <c r="D67" s="19">
        <v>64</v>
      </c>
      <c r="E67" s="19">
        <v>65</v>
      </c>
      <c r="F67" s="19">
        <v>66</v>
      </c>
      <c r="G67" s="19">
        <v>67</v>
      </c>
      <c r="H67" s="19">
        <v>68</v>
      </c>
      <c r="I67" s="19">
        <v>69</v>
      </c>
      <c r="J67" s="19">
        <v>70</v>
      </c>
      <c r="K67" s="19">
        <v>71</v>
      </c>
      <c r="L67" s="19">
        <v>72</v>
      </c>
      <c r="M67" s="19">
        <v>73</v>
      </c>
    </row>
    <row r="68" spans="1:13" x14ac:dyDescent="0.25">
      <c r="A68" s="19" t="s">
        <v>77</v>
      </c>
      <c r="B68" s="19">
        <v>74</v>
      </c>
      <c r="C68" s="19">
        <v>75</v>
      </c>
      <c r="D68" s="19">
        <v>76</v>
      </c>
      <c r="E68" s="19">
        <v>77</v>
      </c>
      <c r="F68" s="19">
        <v>78</v>
      </c>
      <c r="G68" s="19">
        <v>79</v>
      </c>
      <c r="H68" s="19">
        <v>80</v>
      </c>
      <c r="I68" s="19">
        <v>81</v>
      </c>
      <c r="J68" s="19">
        <v>82</v>
      </c>
      <c r="K68" s="19">
        <v>83</v>
      </c>
      <c r="L68" s="19">
        <v>84</v>
      </c>
      <c r="M68" s="19">
        <v>85</v>
      </c>
    </row>
    <row r="69" spans="1:13" x14ac:dyDescent="0.25">
      <c r="A69" s="19" t="s">
        <v>88</v>
      </c>
      <c r="B69" s="19">
        <v>86</v>
      </c>
      <c r="C69" s="19">
        <v>87</v>
      </c>
      <c r="D69" s="19">
        <v>88</v>
      </c>
      <c r="E69" s="19">
        <v>89</v>
      </c>
      <c r="F69" s="19">
        <v>90</v>
      </c>
      <c r="G69" s="19">
        <v>91</v>
      </c>
      <c r="H69" s="19">
        <v>92</v>
      </c>
      <c r="I69" s="19">
        <v>93</v>
      </c>
      <c r="J69" s="19">
        <v>94</v>
      </c>
      <c r="K69" s="19">
        <v>95</v>
      </c>
      <c r="L69" s="19">
        <v>96</v>
      </c>
      <c r="M69" s="19">
        <v>97</v>
      </c>
    </row>
    <row r="70" spans="1:13" x14ac:dyDescent="0.25">
      <c r="A70" s="19" t="s">
        <v>26</v>
      </c>
      <c r="B70" s="19">
        <v>98</v>
      </c>
      <c r="C70" s="19">
        <v>99</v>
      </c>
      <c r="D70" s="19">
        <v>100</v>
      </c>
      <c r="E70" s="19">
        <v>101</v>
      </c>
      <c r="F70" s="19">
        <v>102</v>
      </c>
      <c r="G70" s="19">
        <v>103</v>
      </c>
      <c r="H70" s="19">
        <v>104</v>
      </c>
      <c r="I70" s="19">
        <v>105</v>
      </c>
      <c r="J70" s="19">
        <v>106</v>
      </c>
      <c r="K70" s="19">
        <v>107</v>
      </c>
      <c r="L70" s="19">
        <v>108</v>
      </c>
      <c r="M70" s="19">
        <v>109</v>
      </c>
    </row>
    <row r="71" spans="1:13" x14ac:dyDescent="0.25">
      <c r="A71" s="19" t="s">
        <v>38</v>
      </c>
      <c r="B71" s="19">
        <v>110</v>
      </c>
      <c r="C71" s="19">
        <v>111</v>
      </c>
      <c r="D71" s="19">
        <v>112</v>
      </c>
      <c r="E71" s="19">
        <v>113</v>
      </c>
      <c r="F71" s="19">
        <v>114</v>
      </c>
      <c r="G71" s="19">
        <v>115</v>
      </c>
      <c r="H71" s="19">
        <v>116</v>
      </c>
      <c r="I71" s="19">
        <v>117</v>
      </c>
      <c r="J71" s="19">
        <v>118</v>
      </c>
      <c r="K71" s="19">
        <v>119</v>
      </c>
      <c r="L71" s="19">
        <v>120</v>
      </c>
      <c r="M71" s="19">
        <v>121</v>
      </c>
    </row>
    <row r="72" spans="1:13" x14ac:dyDescent="0.25">
      <c r="A72" s="19" t="s">
        <v>49</v>
      </c>
      <c r="B72" s="19">
        <v>122</v>
      </c>
      <c r="C72" s="19">
        <v>123</v>
      </c>
      <c r="D72" s="19">
        <v>124</v>
      </c>
      <c r="E72" s="19">
        <v>125</v>
      </c>
      <c r="F72" s="19">
        <v>126</v>
      </c>
      <c r="G72" s="19">
        <v>127</v>
      </c>
      <c r="H72" s="19">
        <v>128</v>
      </c>
      <c r="I72" s="19">
        <v>129</v>
      </c>
      <c r="J72" s="19">
        <v>130</v>
      </c>
      <c r="K72" s="19">
        <v>131</v>
      </c>
      <c r="L72" s="19">
        <v>132</v>
      </c>
      <c r="M72" s="19">
        <v>133</v>
      </c>
    </row>
    <row r="73" spans="1:13" x14ac:dyDescent="0.25">
      <c r="A73" s="19" t="s">
        <v>60</v>
      </c>
      <c r="B73" s="19">
        <v>134</v>
      </c>
      <c r="C73" s="19">
        <v>135</v>
      </c>
      <c r="D73" s="19">
        <v>136</v>
      </c>
      <c r="E73" s="19">
        <v>137</v>
      </c>
      <c r="F73" s="19">
        <v>138</v>
      </c>
      <c r="G73" s="19">
        <v>139</v>
      </c>
      <c r="H73" s="19">
        <v>140</v>
      </c>
      <c r="I73" s="19">
        <v>141</v>
      </c>
      <c r="J73" s="19">
        <v>142</v>
      </c>
      <c r="K73" s="19">
        <v>143</v>
      </c>
      <c r="L73" s="19">
        <v>144</v>
      </c>
      <c r="M73" s="19">
        <v>145</v>
      </c>
    </row>
    <row r="74" spans="1:13" x14ac:dyDescent="0.25">
      <c r="A74" s="19" t="s">
        <v>63</v>
      </c>
      <c r="B74" s="19">
        <v>146</v>
      </c>
      <c r="C74" s="19">
        <v>147</v>
      </c>
      <c r="D74" s="19">
        <v>148</v>
      </c>
      <c r="E74" s="19">
        <v>149</v>
      </c>
      <c r="F74" s="19">
        <v>150</v>
      </c>
      <c r="G74" s="19">
        <v>151</v>
      </c>
      <c r="H74" s="19">
        <v>152</v>
      </c>
      <c r="I74" s="19">
        <v>153</v>
      </c>
      <c r="J74" s="19">
        <v>154</v>
      </c>
      <c r="K74" s="19">
        <v>155</v>
      </c>
      <c r="L74" s="19">
        <v>156</v>
      </c>
      <c r="M74" s="19">
        <v>157</v>
      </c>
    </row>
    <row r="75" spans="1:13" x14ac:dyDescent="0.25">
      <c r="A75" s="19" t="s">
        <v>66</v>
      </c>
      <c r="B75" s="19">
        <v>158</v>
      </c>
      <c r="C75" s="19">
        <v>159</v>
      </c>
      <c r="D75" s="19">
        <v>160</v>
      </c>
      <c r="E75" s="19">
        <v>161</v>
      </c>
      <c r="F75" s="19">
        <v>162</v>
      </c>
      <c r="G75" s="19">
        <v>163</v>
      </c>
      <c r="H75" s="19">
        <v>164</v>
      </c>
      <c r="I75" s="19">
        <v>165</v>
      </c>
      <c r="J75" s="19">
        <v>166</v>
      </c>
      <c r="K75" s="19">
        <v>167</v>
      </c>
      <c r="L75" s="19">
        <v>168</v>
      </c>
      <c r="M75" s="19">
        <v>169</v>
      </c>
    </row>
    <row r="76" spans="1:13" x14ac:dyDescent="0.25">
      <c r="A76" s="19" t="s">
        <v>77</v>
      </c>
      <c r="B76" s="19">
        <v>170</v>
      </c>
      <c r="C76" s="19">
        <v>171</v>
      </c>
      <c r="D76" s="19">
        <v>172</v>
      </c>
      <c r="E76" s="19">
        <v>173</v>
      </c>
      <c r="F76" s="19">
        <v>174</v>
      </c>
      <c r="G76" s="19">
        <v>175</v>
      </c>
      <c r="H76" s="19">
        <v>176</v>
      </c>
      <c r="I76" s="19">
        <v>177</v>
      </c>
      <c r="J76" s="19">
        <v>178</v>
      </c>
      <c r="K76" s="19">
        <v>179</v>
      </c>
      <c r="L76" s="19">
        <v>180</v>
      </c>
      <c r="M76" s="19">
        <v>181</v>
      </c>
    </row>
    <row r="77" spans="1:13" x14ac:dyDescent="0.25">
      <c r="A77" s="19" t="s">
        <v>88</v>
      </c>
      <c r="B77" s="19">
        <v>182</v>
      </c>
      <c r="C77" s="19">
        <v>183</v>
      </c>
      <c r="D77" s="19">
        <v>184</v>
      </c>
      <c r="E77" s="19">
        <v>185</v>
      </c>
      <c r="F77" s="19">
        <v>186</v>
      </c>
      <c r="G77" s="19">
        <v>187</v>
      </c>
      <c r="H77" s="19">
        <v>188</v>
      </c>
      <c r="I77" s="19">
        <v>189</v>
      </c>
      <c r="J77" s="19">
        <v>190</v>
      </c>
      <c r="K77" s="19">
        <v>191</v>
      </c>
      <c r="L77" s="19">
        <v>192</v>
      </c>
      <c r="M77" s="19">
        <v>193</v>
      </c>
    </row>
    <row r="78" spans="1:13" x14ac:dyDescent="0.25">
      <c r="A78" s="19" t="s">
        <v>26</v>
      </c>
      <c r="B78" s="19">
        <v>194</v>
      </c>
      <c r="C78" s="19">
        <v>195</v>
      </c>
      <c r="D78" s="19">
        <v>196</v>
      </c>
      <c r="E78" s="19">
        <v>197</v>
      </c>
      <c r="F78" s="19">
        <v>198</v>
      </c>
      <c r="G78" s="19">
        <v>199</v>
      </c>
      <c r="H78" s="19">
        <v>200</v>
      </c>
      <c r="I78" s="19">
        <v>201</v>
      </c>
      <c r="J78" s="19">
        <v>202</v>
      </c>
      <c r="K78" s="19">
        <v>203</v>
      </c>
      <c r="L78" s="19">
        <v>204</v>
      </c>
      <c r="M78" s="19">
        <v>205</v>
      </c>
    </row>
    <row r="79" spans="1:13" x14ac:dyDescent="0.25">
      <c r="A79" s="19" t="s">
        <v>38</v>
      </c>
      <c r="B79" s="19">
        <v>206</v>
      </c>
      <c r="C79" s="19">
        <v>207</v>
      </c>
      <c r="D79" s="19">
        <v>208</v>
      </c>
      <c r="E79" s="19">
        <v>209</v>
      </c>
      <c r="F79" s="19">
        <v>210</v>
      </c>
      <c r="G79" s="19">
        <v>211</v>
      </c>
      <c r="H79" s="19">
        <v>212</v>
      </c>
      <c r="I79" s="19">
        <v>213</v>
      </c>
      <c r="J79" s="19">
        <v>214</v>
      </c>
      <c r="K79" s="19">
        <v>215</v>
      </c>
      <c r="L79" s="19">
        <v>216</v>
      </c>
      <c r="M79" s="19">
        <v>217</v>
      </c>
    </row>
    <row r="80" spans="1:13" x14ac:dyDescent="0.25">
      <c r="A80" s="19" t="s">
        <v>49</v>
      </c>
      <c r="B80" s="19">
        <v>218</v>
      </c>
      <c r="C80" s="19">
        <v>219</v>
      </c>
      <c r="D80" s="19">
        <v>220</v>
      </c>
      <c r="E80" s="19">
        <v>221</v>
      </c>
      <c r="F80" s="19">
        <v>222</v>
      </c>
      <c r="G80" s="19">
        <v>223</v>
      </c>
      <c r="H80" s="19">
        <v>224</v>
      </c>
      <c r="I80" s="19">
        <v>225</v>
      </c>
      <c r="J80" s="19">
        <v>226</v>
      </c>
      <c r="K80" s="19">
        <v>227</v>
      </c>
      <c r="L80" s="19">
        <v>228</v>
      </c>
      <c r="M80" s="19">
        <v>229</v>
      </c>
    </row>
    <row r="81" spans="1:41" x14ac:dyDescent="0.25">
      <c r="A81" s="19" t="s">
        <v>60</v>
      </c>
      <c r="B81" s="19">
        <v>230</v>
      </c>
      <c r="C81" s="19">
        <v>231</v>
      </c>
      <c r="D81" s="19">
        <v>232</v>
      </c>
      <c r="E81" s="19">
        <v>233</v>
      </c>
      <c r="F81" s="19">
        <v>234</v>
      </c>
      <c r="G81" s="19">
        <v>235</v>
      </c>
      <c r="H81" s="19">
        <v>236</v>
      </c>
      <c r="I81" s="19">
        <v>237</v>
      </c>
      <c r="J81" s="19"/>
      <c r="K81" s="19"/>
      <c r="L81" s="19"/>
      <c r="M81" s="19"/>
    </row>
    <row r="82" spans="1:41" x14ac:dyDescent="0.25">
      <c r="A82" s="19" t="s">
        <v>63</v>
      </c>
      <c r="B82" s="43" t="s">
        <v>122</v>
      </c>
      <c r="C82" s="43" t="s">
        <v>123</v>
      </c>
      <c r="D82" s="43" t="s">
        <v>124</v>
      </c>
      <c r="E82" s="43" t="s">
        <v>125</v>
      </c>
      <c r="F82" s="43" t="s">
        <v>126</v>
      </c>
      <c r="G82" s="43" t="s">
        <v>127</v>
      </c>
      <c r="H82" s="19"/>
      <c r="I82" s="19"/>
      <c r="J82" s="19"/>
      <c r="K82" s="19"/>
      <c r="L82" s="19"/>
      <c r="M82" s="19"/>
    </row>
    <row r="87" spans="1:41" x14ac:dyDescent="0.25">
      <c r="A87" s="42" t="s">
        <v>112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O87" s="42" t="s">
        <v>113</v>
      </c>
      <c r="P87">
        <v>1</v>
      </c>
      <c r="Q87">
        <v>2</v>
      </c>
      <c r="R87">
        <v>3</v>
      </c>
      <c r="S87">
        <v>4</v>
      </c>
      <c r="T87">
        <v>5</v>
      </c>
      <c r="U87">
        <v>6</v>
      </c>
      <c r="V87">
        <v>7</v>
      </c>
      <c r="W87">
        <v>8</v>
      </c>
      <c r="X87">
        <v>9</v>
      </c>
      <c r="Y87">
        <v>10</v>
      </c>
      <c r="Z87">
        <v>11</v>
      </c>
      <c r="AA87">
        <v>12</v>
      </c>
      <c r="AC87" s="42" t="s">
        <v>114</v>
      </c>
      <c r="AD87">
        <v>1</v>
      </c>
      <c r="AE87">
        <v>2</v>
      </c>
      <c r="AF87">
        <v>3</v>
      </c>
      <c r="AG87">
        <v>4</v>
      </c>
      <c r="AH87">
        <v>5</v>
      </c>
      <c r="AI87">
        <v>6</v>
      </c>
      <c r="AJ87">
        <v>7</v>
      </c>
      <c r="AK87">
        <v>8</v>
      </c>
      <c r="AL87">
        <v>9</v>
      </c>
      <c r="AM87">
        <v>10</v>
      </c>
      <c r="AN87">
        <v>11</v>
      </c>
      <c r="AO87">
        <v>12</v>
      </c>
    </row>
    <row r="88" spans="1:41" x14ac:dyDescent="0.25">
      <c r="A88" t="s">
        <v>26</v>
      </c>
      <c r="B88">
        <f>B3*$B$55+$C$55</f>
        <v>5.2106564542491274</v>
      </c>
      <c r="C88">
        <f t="shared" ref="C88:M88" si="2">C3*$B$55+$C$55</f>
        <v>3.7301351237075639</v>
      </c>
      <c r="D88">
        <f t="shared" si="2"/>
        <v>6.3143178097437502</v>
      </c>
      <c r="E88">
        <f t="shared" si="2"/>
        <v>4.2685065166317688</v>
      </c>
      <c r="F88">
        <f t="shared" si="2"/>
        <v>2.1688580842273684</v>
      </c>
      <c r="G88">
        <f t="shared" si="2"/>
        <v>4.0800765291082968</v>
      </c>
      <c r="H88">
        <f t="shared" si="2"/>
        <v>0.49990676616233198</v>
      </c>
      <c r="I88">
        <f t="shared" si="2"/>
        <v>1.0382781590865369</v>
      </c>
      <c r="J88">
        <f t="shared" si="2"/>
        <v>4.3761807952166105</v>
      </c>
      <c r="K88">
        <f t="shared" si="2"/>
        <v>0.1768839304078087</v>
      </c>
      <c r="L88">
        <f t="shared" si="2"/>
        <v>1.5372512530547056E-2</v>
      </c>
      <c r="M88">
        <f t="shared" si="2"/>
        <v>7.094956329483848</v>
      </c>
      <c r="O88" t="s">
        <v>26</v>
      </c>
      <c r="P88">
        <f>P3*$B$55+$C$55</f>
        <v>4.833796479202185</v>
      </c>
      <c r="Q88">
        <f t="shared" ref="Q88:AA88" si="3">Q3*$B$55+$C$55</f>
        <v>2.8956594646750462</v>
      </c>
      <c r="R88">
        <f t="shared" si="3"/>
        <v>7.2564677473611088</v>
      </c>
      <c r="S88">
        <f t="shared" si="3"/>
        <v>4.5646107827400826</v>
      </c>
      <c r="T88">
        <f t="shared" si="3"/>
        <v>2.088102375288738</v>
      </c>
      <c r="U88">
        <f t="shared" si="3"/>
        <v>5.2644935935415482</v>
      </c>
      <c r="V88">
        <f t="shared" si="3"/>
        <v>0.25763963934643908</v>
      </c>
      <c r="W88">
        <f t="shared" si="3"/>
        <v>0.90368531085548565</v>
      </c>
      <c r="X88">
        <f t="shared" si="3"/>
        <v>5.0222264667256571</v>
      </c>
      <c r="Y88">
        <f t="shared" si="3"/>
        <v>1.5372512530547056E-2</v>
      </c>
      <c r="Z88">
        <f t="shared" si="3"/>
        <v>-9.2301766054294188E-2</v>
      </c>
      <c r="AA88">
        <f t="shared" si="3"/>
        <v>6.179724961512699</v>
      </c>
      <c r="AC88" t="s">
        <v>26</v>
      </c>
      <c r="AD88">
        <f>AD3*$M$55+$N$55</f>
        <v>2.8299321705783775</v>
      </c>
      <c r="AE88">
        <f t="shared" ref="AE88:AO88" si="4">AE3*$M$55+$N$55</f>
        <v>0.95477293601520685</v>
      </c>
      <c r="AF88">
        <f t="shared" si="4"/>
        <v>7.0429522690125133</v>
      </c>
      <c r="AG88">
        <f t="shared" si="4"/>
        <v>2.7081685839184315</v>
      </c>
      <c r="AH88">
        <f t="shared" si="4"/>
        <v>0.24854413338751957</v>
      </c>
      <c r="AI88">
        <f t="shared" si="4"/>
        <v>2.8786376052423561</v>
      </c>
      <c r="AJ88">
        <f t="shared" si="4"/>
        <v>-1.0177971678759206</v>
      </c>
      <c r="AK88">
        <f t="shared" si="4"/>
        <v>-0.4576846692401686</v>
      </c>
      <c r="AL88">
        <f t="shared" si="4"/>
        <v>2.1967615199466568</v>
      </c>
      <c r="AM88">
        <f t="shared" si="4"/>
        <v>-1.1639134718678559</v>
      </c>
      <c r="AN88">
        <f t="shared" si="4"/>
        <v>-1.3587352105237702</v>
      </c>
      <c r="AO88">
        <f t="shared" si="4"/>
        <v>4.729444122473538</v>
      </c>
    </row>
    <row r="89" spans="1:41" x14ac:dyDescent="0.25">
      <c r="A89" t="s">
        <v>38</v>
      </c>
      <c r="B89">
        <f t="shared" ref="B89:M89" si="5">B4*$B$55+$C$55</f>
        <v>4.2291082176757477E-2</v>
      </c>
      <c r="C89">
        <f t="shared" si="5"/>
        <v>4.2291082176757477E-2</v>
      </c>
      <c r="D89">
        <f t="shared" si="5"/>
        <v>1.5372512530547056E-2</v>
      </c>
      <c r="E89">
        <f t="shared" si="5"/>
        <v>4.4569365041552409</v>
      </c>
      <c r="F89">
        <f t="shared" si="5"/>
        <v>7.9025134188701553</v>
      </c>
      <c r="G89">
        <f t="shared" si="5"/>
        <v>0.60758104474717278</v>
      </c>
      <c r="H89">
        <f t="shared" si="5"/>
        <v>-6.538319640808421E-2</v>
      </c>
      <c r="I89">
        <f t="shared" si="5"/>
        <v>0.12304679111538785</v>
      </c>
      <c r="J89">
        <f t="shared" si="5"/>
        <v>8.7100705082564627</v>
      </c>
      <c r="K89">
        <f t="shared" si="5"/>
        <v>9.5714647369351926</v>
      </c>
      <c r="L89">
        <f t="shared" si="5"/>
        <v>6.3412363793899598</v>
      </c>
      <c r="M89">
        <f t="shared" si="5"/>
        <v>3.9724022505234569</v>
      </c>
      <c r="O89" t="s">
        <v>38</v>
      </c>
      <c r="P89">
        <f t="shared" ref="P89:AA89" si="6">P4*$B$55+$C$55</f>
        <v>0.1768839304078087</v>
      </c>
      <c r="Q89">
        <f t="shared" si="6"/>
        <v>6.9209651822967011E-2</v>
      </c>
      <c r="R89">
        <f t="shared" si="6"/>
        <v>9.6128221469177433E-2</v>
      </c>
      <c r="S89">
        <f t="shared" si="6"/>
        <v>6.6373406454982735</v>
      </c>
      <c r="T89">
        <f t="shared" si="6"/>
        <v>7.2026306080686879</v>
      </c>
      <c r="U89">
        <f t="shared" si="6"/>
        <v>1.1997895769637994</v>
      </c>
      <c r="V89">
        <f t="shared" si="6"/>
        <v>-6.538319640808421E-2</v>
      </c>
      <c r="W89">
        <f t="shared" si="6"/>
        <v>0.2845582089926495</v>
      </c>
      <c r="X89">
        <f t="shared" si="6"/>
        <v>8.6562333689640418</v>
      </c>
      <c r="Y89">
        <f t="shared" si="6"/>
        <v>8.9523376350723556</v>
      </c>
      <c r="Z89">
        <f t="shared" si="6"/>
        <v>6.906526341960376</v>
      </c>
      <c r="AA89">
        <f t="shared" si="6"/>
        <v>4.9683893274332362</v>
      </c>
      <c r="AC89" t="s">
        <v>38</v>
      </c>
      <c r="AD89">
        <f t="shared" ref="AD89:AO89" si="7">AD4*$M$55+$N$55</f>
        <v>-1.1882661891998452</v>
      </c>
      <c r="AE89">
        <f t="shared" si="7"/>
        <v>-1.2369716238638238</v>
      </c>
      <c r="AF89">
        <f t="shared" si="7"/>
        <v>-1.1882661891998452</v>
      </c>
      <c r="AG89">
        <f t="shared" si="7"/>
        <v>2.781226735914399</v>
      </c>
      <c r="AH89">
        <f t="shared" si="7"/>
        <v>4.997324013125418</v>
      </c>
      <c r="AI89">
        <f t="shared" si="7"/>
        <v>-0.65250640789608205</v>
      </c>
      <c r="AJ89">
        <f t="shared" si="7"/>
        <v>-1.4074406451877484</v>
      </c>
      <c r="AK89">
        <f t="shared" si="7"/>
        <v>-1.2856770585278023</v>
      </c>
      <c r="AL89">
        <f t="shared" si="7"/>
        <v>5.5574365117611713</v>
      </c>
      <c r="AM89">
        <f t="shared" si="7"/>
        <v>5.8496691197450428</v>
      </c>
      <c r="AN89">
        <f t="shared" si="7"/>
        <v>3.9745098851818703</v>
      </c>
      <c r="AO89">
        <f t="shared" si="7"/>
        <v>2.7568740185824101</v>
      </c>
    </row>
    <row r="90" spans="1:41" x14ac:dyDescent="0.25">
      <c r="A90" t="s">
        <v>49</v>
      </c>
      <c r="B90">
        <f t="shared" ref="B90:M90" si="8">B5*$B$55+$C$55</f>
        <v>8.010187697454997</v>
      </c>
      <c r="C90">
        <f t="shared" si="8"/>
        <v>6.1528063918664877</v>
      </c>
      <c r="D90">
        <f t="shared" si="8"/>
        <v>3.7839722629999839</v>
      </c>
      <c r="E90">
        <f t="shared" si="8"/>
        <v>8.2524548242708899</v>
      </c>
      <c r="F90">
        <f t="shared" si="8"/>
        <v>4.5376922130938731</v>
      </c>
      <c r="G90">
        <f t="shared" si="8"/>
        <v>1.4958938430721114</v>
      </c>
      <c r="H90">
        <f t="shared" si="8"/>
        <v>8.8446633564875139</v>
      </c>
      <c r="I90">
        <f t="shared" si="8"/>
        <v>9.033093344010986</v>
      </c>
      <c r="J90">
        <f t="shared" si="8"/>
        <v>8.8446633564875139</v>
      </c>
      <c r="K90">
        <f t="shared" si="8"/>
        <v>6.2335621008051199</v>
      </c>
      <c r="L90">
        <f t="shared" si="8"/>
        <v>6.8257706330217456</v>
      </c>
      <c r="M90">
        <f t="shared" si="8"/>
        <v>7.0680377598376367</v>
      </c>
      <c r="O90" t="s">
        <v>49</v>
      </c>
      <c r="P90">
        <f t="shared" ref="P90:AA90" si="9">P5*$B$55+$C$55</f>
        <v>9.0869304833034068</v>
      </c>
      <c r="Q90">
        <f t="shared" si="9"/>
        <v>6.4489106579748015</v>
      </c>
      <c r="R90">
        <f t="shared" si="9"/>
        <v>4.6992036309711338</v>
      </c>
      <c r="S90">
        <f t="shared" si="9"/>
        <v>8.6023962296716228</v>
      </c>
      <c r="T90">
        <f t="shared" si="9"/>
        <v>5.4798421507112316</v>
      </c>
      <c r="U90">
        <f t="shared" si="9"/>
        <v>1.9535095270576868</v>
      </c>
      <c r="V90">
        <f t="shared" si="9"/>
        <v>8.1716991153322596</v>
      </c>
      <c r="W90">
        <f t="shared" si="9"/>
        <v>8.5216405207329924</v>
      </c>
      <c r="X90">
        <f t="shared" si="9"/>
        <v>8.1986176849784691</v>
      </c>
      <c r="Y90">
        <f t="shared" si="9"/>
        <v>6.7180963544369039</v>
      </c>
      <c r="Z90">
        <f t="shared" si="9"/>
        <v>7.39106059559216</v>
      </c>
      <c r="AA90">
        <f t="shared" si="9"/>
        <v>7.5256534438232112</v>
      </c>
      <c r="AC90" t="s">
        <v>49</v>
      </c>
      <c r="AD90">
        <f t="shared" ref="AD90:AO90" si="10">AD5*$M$55+$N$55</f>
        <v>6.7750723783606315</v>
      </c>
      <c r="AE90">
        <f t="shared" si="10"/>
        <v>5.216498469113322</v>
      </c>
      <c r="AF90">
        <f t="shared" si="10"/>
        <v>2.3428778239385926</v>
      </c>
      <c r="AG90">
        <f t="shared" si="10"/>
        <v>6.0931962930649348</v>
      </c>
      <c r="AH90">
        <f t="shared" si="10"/>
        <v>4.0719207545098275</v>
      </c>
      <c r="AI90">
        <f t="shared" si="10"/>
        <v>0.78430391469128313</v>
      </c>
      <c r="AJ90">
        <f t="shared" si="10"/>
        <v>6.6776615090326761</v>
      </c>
      <c r="AK90">
        <f t="shared" si="10"/>
        <v>6.4097816183807943</v>
      </c>
      <c r="AL90">
        <f t="shared" si="10"/>
        <v>5.5087310770971918</v>
      </c>
      <c r="AM90">
        <f t="shared" si="10"/>
        <v>4.0232153198458498</v>
      </c>
      <c r="AN90">
        <f t="shared" si="10"/>
        <v>4.5102696664856339</v>
      </c>
      <c r="AO90">
        <f t="shared" si="10"/>
        <v>3.9258044505178926</v>
      </c>
    </row>
    <row r="91" spans="1:41" x14ac:dyDescent="0.25">
      <c r="A91" t="s">
        <v>60</v>
      </c>
      <c r="B91">
        <f t="shared" ref="B91:M91" si="11">B6*$B$55+$C$55</f>
        <v>6.5027477972672223</v>
      </c>
      <c r="C91">
        <f t="shared" si="11"/>
        <v>4.5915293523862921</v>
      </c>
      <c r="D91">
        <f t="shared" si="11"/>
        <v>4.1877508076931385</v>
      </c>
      <c r="E91">
        <f t="shared" si="11"/>
        <v>6.9209651822967011E-2</v>
      </c>
      <c r="F91">
        <f t="shared" si="11"/>
        <v>9.6791390155200343</v>
      </c>
      <c r="G91">
        <f t="shared" si="11"/>
        <v>7.094956329483848</v>
      </c>
      <c r="H91">
        <f t="shared" si="11"/>
        <v>0.23072106970022954</v>
      </c>
      <c r="I91">
        <f t="shared" si="11"/>
        <v>1.5372512530547056E-2</v>
      </c>
      <c r="J91">
        <f t="shared" si="11"/>
        <v>3.9454836808772455</v>
      </c>
      <c r="K91">
        <f t="shared" si="11"/>
        <v>8.440884811794362</v>
      </c>
      <c r="L91">
        <f t="shared" si="11"/>
        <v>-1.1546057115663366E-2</v>
      </c>
      <c r="M91">
        <f t="shared" si="11"/>
        <v>0.39223248757749118</v>
      </c>
      <c r="O91" t="s">
        <v>60</v>
      </c>
      <c r="P91">
        <f t="shared" ref="P91:AA91" si="12">P6*$B$55+$C$55</f>
        <v>7.0680377598376367</v>
      </c>
      <c r="Q91">
        <f t="shared" si="12"/>
        <v>5.8028649864657549</v>
      </c>
      <c r="R91">
        <f t="shared" si="12"/>
        <v>6.3143178097437502</v>
      </c>
      <c r="S91">
        <f t="shared" si="12"/>
        <v>0.71525532333201358</v>
      </c>
      <c r="T91">
        <f t="shared" si="12"/>
        <v>9.0869304833034068</v>
      </c>
      <c r="U91">
        <f t="shared" si="12"/>
        <v>9.0600119136571973</v>
      </c>
      <c r="V91">
        <f t="shared" si="12"/>
        <v>0.1768839304078087</v>
      </c>
      <c r="W91">
        <f t="shared" si="12"/>
        <v>-0.11922033570050461</v>
      </c>
      <c r="X91">
        <f t="shared" si="12"/>
        <v>5.4260050114188108</v>
      </c>
      <c r="Y91">
        <f t="shared" si="12"/>
        <v>10.648207522783604</v>
      </c>
      <c r="Z91">
        <f t="shared" si="12"/>
        <v>9.6128221469177433E-2</v>
      </c>
      <c r="AA91">
        <f t="shared" si="12"/>
        <v>0.33839534828507034</v>
      </c>
      <c r="AC91" t="s">
        <v>60</v>
      </c>
      <c r="AD91">
        <f t="shared" ref="AD91:AO91" si="13">AD6*$M$55+$N$55</f>
        <v>5.3869674904372467</v>
      </c>
      <c r="AE91">
        <f t="shared" si="13"/>
        <v>4.6807386878095603</v>
      </c>
      <c r="AF91">
        <f t="shared" si="13"/>
        <v>3.7309827118619783</v>
      </c>
      <c r="AG91">
        <f t="shared" si="13"/>
        <v>-1.2369716238638238</v>
      </c>
      <c r="AH91">
        <f t="shared" si="13"/>
        <v>7.9440028102961158</v>
      </c>
      <c r="AI91">
        <f t="shared" si="13"/>
        <v>5.7279055330850959</v>
      </c>
      <c r="AJ91">
        <f t="shared" si="13"/>
        <v>-1.0908553198718884</v>
      </c>
      <c r="AK91">
        <f t="shared" si="13"/>
        <v>-1.3100297758597916</v>
      </c>
      <c r="AL91">
        <f t="shared" si="13"/>
        <v>2.6351104319224641</v>
      </c>
      <c r="AM91">
        <f t="shared" si="13"/>
        <v>5.606141946425149</v>
      </c>
      <c r="AN91">
        <f t="shared" si="13"/>
        <v>-1.4561460798517269</v>
      </c>
      <c r="AO91">
        <f t="shared" si="13"/>
        <v>-1.0665026025398991</v>
      </c>
    </row>
    <row r="92" spans="1:41" x14ac:dyDescent="0.25">
      <c r="A92" t="s">
        <v>63</v>
      </c>
      <c r="B92">
        <f t="shared" ref="B92:M92" si="14">B7*$B$55+$C$55</f>
        <v>5.6413535685884924</v>
      </c>
      <c r="C92">
        <f t="shared" si="14"/>
        <v>6.5296663669134318</v>
      </c>
      <c r="D92">
        <f t="shared" si="14"/>
        <v>7.2295491777148992</v>
      </c>
      <c r="E92">
        <f t="shared" si="14"/>
        <v>8.6293147993178323</v>
      </c>
      <c r="F92">
        <f t="shared" si="14"/>
        <v>5.3990864417725994</v>
      </c>
      <c r="G92">
        <f t="shared" si="14"/>
        <v>6.2335621008051199</v>
      </c>
      <c r="H92">
        <f t="shared" si="14"/>
        <v>5.0760636060180779</v>
      </c>
      <c r="I92">
        <f t="shared" si="14"/>
        <v>7.9832691278087875</v>
      </c>
      <c r="J92">
        <f t="shared" si="14"/>
        <v>3.0840894521985183</v>
      </c>
      <c r="K92">
        <f t="shared" si="14"/>
        <v>7.2564677473611088</v>
      </c>
      <c r="L92">
        <f t="shared" si="14"/>
        <v>3.1110080218447287</v>
      </c>
      <c r="M92">
        <f t="shared" si="14"/>
        <v>1.468975273425901</v>
      </c>
      <c r="O92" t="s">
        <v>63</v>
      </c>
      <c r="P92">
        <f t="shared" ref="P92:AA92" si="15">P7*$B$55+$C$55</f>
        <v>7.3372234562997392</v>
      </c>
      <c r="Q92">
        <f t="shared" si="15"/>
        <v>7.7948391402853154</v>
      </c>
      <c r="R92">
        <f t="shared" si="15"/>
        <v>6.906526341960376</v>
      </c>
      <c r="S92">
        <f t="shared" si="15"/>
        <v>8.4139662421481507</v>
      </c>
      <c r="T92">
        <f t="shared" si="15"/>
        <v>6.0989692525740686</v>
      </c>
      <c r="U92">
        <f t="shared" si="15"/>
        <v>6.7450149240831152</v>
      </c>
      <c r="V92">
        <f t="shared" si="15"/>
        <v>7.1218748991300576</v>
      </c>
      <c r="W92">
        <f t="shared" si="15"/>
        <v>7.5525720134694225</v>
      </c>
      <c r="X92">
        <f t="shared" si="15"/>
        <v>3.2994380093682008</v>
      </c>
      <c r="Y92">
        <f t="shared" si="15"/>
        <v>8.7639076475488835</v>
      </c>
      <c r="Z92">
        <f t="shared" si="15"/>
        <v>3.003333743259887</v>
      </c>
      <c r="AA92">
        <f t="shared" si="15"/>
        <v>0.87676674120927522</v>
      </c>
      <c r="AC92" t="s">
        <v>63</v>
      </c>
      <c r="AD92">
        <f t="shared" ref="AD92:AO92" si="16">AD7*$M$55+$N$55</f>
        <v>4.8512077091334849</v>
      </c>
      <c r="AE92">
        <f t="shared" si="16"/>
        <v>5.8496691197450428</v>
      </c>
      <c r="AF92">
        <f t="shared" si="16"/>
        <v>5.3869674904372467</v>
      </c>
      <c r="AG92">
        <f t="shared" si="16"/>
        <v>7.0185995516805253</v>
      </c>
      <c r="AH92">
        <f t="shared" si="16"/>
        <v>5.4600256424332141</v>
      </c>
      <c r="AI92">
        <f t="shared" si="16"/>
        <v>6.0444908584009553</v>
      </c>
      <c r="AJ92">
        <f t="shared" si="16"/>
        <v>3.4874555385420862</v>
      </c>
      <c r="AK92">
        <f t="shared" si="16"/>
        <v>6.7750723783606315</v>
      </c>
      <c r="AL92">
        <f t="shared" si="16"/>
        <v>2.5133468452625172</v>
      </c>
      <c r="AM92">
        <f t="shared" si="16"/>
        <v>5.9957854237369776</v>
      </c>
      <c r="AN92">
        <f t="shared" si="16"/>
        <v>1.8801761946307982</v>
      </c>
      <c r="AO92">
        <f t="shared" si="16"/>
        <v>-0.4576846692401686</v>
      </c>
    </row>
    <row r="93" spans="1:41" x14ac:dyDescent="0.25">
      <c r="A93" t="s">
        <v>66</v>
      </c>
      <c r="B93">
        <f t="shared" ref="B93:M93" si="17">B8*$B$55+$C$55</f>
        <v>8.2524548242708899</v>
      </c>
      <c r="C93">
        <f t="shared" si="17"/>
        <v>5.5875164292960715</v>
      </c>
      <c r="D93">
        <f t="shared" si="17"/>
        <v>9.1407676225958276</v>
      </c>
      <c r="E93">
        <f t="shared" si="17"/>
        <v>5.1568193149567083</v>
      </c>
      <c r="F93">
        <f t="shared" si="17"/>
        <v>6.2873992400975407</v>
      </c>
      <c r="G93">
        <f t="shared" si="17"/>
        <v>0.66141818403959274</v>
      </c>
      <c r="H93">
        <f t="shared" si="17"/>
        <v>6.1258878222202782</v>
      </c>
      <c r="I93">
        <f t="shared" si="17"/>
        <v>7.2833863170073183</v>
      </c>
      <c r="J93">
        <f t="shared" si="17"/>
        <v>0.58066247510096236</v>
      </c>
      <c r="K93">
        <f t="shared" si="17"/>
        <v>2.0073466663501067</v>
      </c>
      <c r="L93">
        <f t="shared" si="17"/>
        <v>6.9209651822967011E-2</v>
      </c>
      <c r="M93">
        <f t="shared" si="17"/>
        <v>1.657405260949373</v>
      </c>
      <c r="O93" t="s">
        <v>66</v>
      </c>
      <c r="P93">
        <f t="shared" ref="P93:AA93" si="18">P8*$B$55+$C$55</f>
        <v>9.3022790404730902</v>
      </c>
      <c r="Q93">
        <f t="shared" si="18"/>
        <v>6.2873992400975407</v>
      </c>
      <c r="R93">
        <f t="shared" si="18"/>
        <v>9.4637904583503509</v>
      </c>
      <c r="S93">
        <f t="shared" si="18"/>
        <v>7.6064091527618434</v>
      </c>
      <c r="T93">
        <f t="shared" si="18"/>
        <v>8.4139662421481507</v>
      </c>
      <c r="U93">
        <f t="shared" si="18"/>
        <v>0.47298819651612156</v>
      </c>
      <c r="V93">
        <f t="shared" si="18"/>
        <v>7.2564677473611088</v>
      </c>
      <c r="W93">
        <f t="shared" si="18"/>
        <v>8.2524548242708899</v>
      </c>
      <c r="X93">
        <f t="shared" si="18"/>
        <v>0.31147677863885992</v>
      </c>
      <c r="Y93">
        <f t="shared" si="18"/>
        <v>2.088102375288738</v>
      </c>
      <c r="Z93">
        <f t="shared" si="18"/>
        <v>0.58066247510096236</v>
      </c>
      <c r="AA93">
        <f t="shared" si="18"/>
        <v>1.6843238305955834</v>
      </c>
      <c r="AC93" t="s">
        <v>66</v>
      </c>
      <c r="AD93">
        <f t="shared" ref="AD93:AO93" si="19">AD8*$M$55+$N$55</f>
        <v>7.067304986344503</v>
      </c>
      <c r="AE93">
        <f t="shared" si="19"/>
        <v>4.4859169491536459</v>
      </c>
      <c r="AF93">
        <f t="shared" si="19"/>
        <v>7.1890685730044499</v>
      </c>
      <c r="AG93">
        <f t="shared" si="19"/>
        <v>5.9714327064049879</v>
      </c>
      <c r="AH93">
        <f t="shared" si="19"/>
        <v>7.1647158556724602</v>
      </c>
      <c r="AI93">
        <f t="shared" si="19"/>
        <v>-0.79862271188801692</v>
      </c>
      <c r="AJ93">
        <f t="shared" si="19"/>
        <v>4.729444122473538</v>
      </c>
      <c r="AK93">
        <f t="shared" si="19"/>
        <v>6.3610761837168166</v>
      </c>
      <c r="AL93">
        <f t="shared" si="19"/>
        <v>-1.0177971678759206</v>
      </c>
      <c r="AM93">
        <f t="shared" si="19"/>
        <v>0.32160228538348701</v>
      </c>
      <c r="AN93">
        <f t="shared" si="19"/>
        <v>-0.87168086388398525</v>
      </c>
      <c r="AO93">
        <f t="shared" si="19"/>
        <v>0.5407767413713902</v>
      </c>
    </row>
    <row r="94" spans="1:41" x14ac:dyDescent="0.25">
      <c r="A94" t="s">
        <v>77</v>
      </c>
      <c r="B94">
        <f t="shared" ref="B94:M94" si="20">B9*$B$55+$C$55</f>
        <v>0.2845582089926495</v>
      </c>
      <c r="C94">
        <f t="shared" si="20"/>
        <v>3.6762979844151431</v>
      </c>
      <c r="D94">
        <f t="shared" si="20"/>
        <v>6.0720506829278573</v>
      </c>
      <c r="E94">
        <f t="shared" si="20"/>
        <v>4.6992036309711338</v>
      </c>
      <c r="F94">
        <f t="shared" si="20"/>
        <v>0.23072106970022954</v>
      </c>
      <c r="G94">
        <f t="shared" si="20"/>
        <v>9.6791390155200343</v>
      </c>
      <c r="H94">
        <f t="shared" si="20"/>
        <v>7.7140834313466833</v>
      </c>
      <c r="I94">
        <f t="shared" si="20"/>
        <v>0.31147677863885992</v>
      </c>
      <c r="J94">
        <f t="shared" si="20"/>
        <v>5.3721678721263899</v>
      </c>
      <c r="K94">
        <f t="shared" si="20"/>
        <v>7.2833863170073183</v>
      </c>
      <c r="L94">
        <f t="shared" si="20"/>
        <v>3.5686237058303014</v>
      </c>
      <c r="M94">
        <f t="shared" si="20"/>
        <v>3.9454836808772455</v>
      </c>
      <c r="O94" t="s">
        <v>77</v>
      </c>
      <c r="P94">
        <f t="shared" ref="P94:AA94" si="21">P9*$B$55+$C$55</f>
        <v>2.7879851860902045</v>
      </c>
      <c r="Q94">
        <f t="shared" si="21"/>
        <v>5.6413535685884924</v>
      </c>
      <c r="R94">
        <f t="shared" si="21"/>
        <v>6.0989692525740686</v>
      </c>
      <c r="S94">
        <f t="shared" si="21"/>
        <v>6.1528063918664877</v>
      </c>
      <c r="T94">
        <f t="shared" si="21"/>
        <v>1.0382781590865369</v>
      </c>
      <c r="U94">
        <f t="shared" si="21"/>
        <v>8.2793733939170995</v>
      </c>
      <c r="V94">
        <f t="shared" si="21"/>
        <v>8.0371062671012066</v>
      </c>
      <c r="W94">
        <f t="shared" si="21"/>
        <v>1.4420567037796905</v>
      </c>
      <c r="X94">
        <f t="shared" si="21"/>
        <v>6.179724961512699</v>
      </c>
      <c r="Y94">
        <f t="shared" si="21"/>
        <v>8.4947219510867829</v>
      </c>
      <c r="Z94">
        <f t="shared" si="21"/>
        <v>7.0411191901914272</v>
      </c>
      <c r="AA94">
        <f t="shared" si="21"/>
        <v>5.2106564542491274</v>
      </c>
      <c r="AC94" t="s">
        <v>77</v>
      </c>
      <c r="AD94">
        <f t="shared" ref="AD94:AO94" si="22">AD9*$M$55+$N$55</f>
        <v>-1.0177971678759206</v>
      </c>
      <c r="AE94">
        <f t="shared" si="22"/>
        <v>3.6579245598660108</v>
      </c>
      <c r="AF94">
        <f t="shared" si="22"/>
        <v>4.1693316238377847</v>
      </c>
      <c r="AG94">
        <f t="shared" si="22"/>
        <v>3.7066299945299903</v>
      </c>
      <c r="AH94">
        <f t="shared" si="22"/>
        <v>-1.2126189065318345</v>
      </c>
      <c r="AI94">
        <f t="shared" si="22"/>
        <v>6.2880180317208492</v>
      </c>
      <c r="AJ94">
        <f t="shared" si="22"/>
        <v>5.0460294477893974</v>
      </c>
      <c r="AK94">
        <f t="shared" si="22"/>
        <v>-1.1152080372038773</v>
      </c>
      <c r="AL94">
        <f t="shared" si="22"/>
        <v>4.4859169491536459</v>
      </c>
      <c r="AM94">
        <f t="shared" si="22"/>
        <v>5.7035528157531061</v>
      </c>
      <c r="AN94">
        <f t="shared" si="22"/>
        <v>3.5361609732060639</v>
      </c>
      <c r="AO94">
        <f t="shared" si="22"/>
        <v>3.0491066265662807</v>
      </c>
    </row>
    <row r="95" spans="1:41" x14ac:dyDescent="0.25">
      <c r="A95" t="s">
        <v>88</v>
      </c>
      <c r="B95">
        <f t="shared" ref="B95:M95" si="23">B10*$B$55+$C$55</f>
        <v>6.5027477972672223</v>
      </c>
      <c r="C95">
        <f t="shared" si="23"/>
        <v>1.2536267162562194</v>
      </c>
      <c r="D95">
        <f t="shared" si="23"/>
        <v>7.5256534438232112</v>
      </c>
      <c r="E95">
        <f t="shared" si="23"/>
        <v>3.0571708825523078</v>
      </c>
      <c r="F95">
        <f t="shared" si="23"/>
        <v>5.2914121631877595</v>
      </c>
      <c r="G95">
        <f t="shared" si="23"/>
        <v>8.2524548242708899</v>
      </c>
      <c r="H95">
        <f t="shared" si="23"/>
        <v>8.2524548242708899</v>
      </c>
      <c r="I95">
        <f t="shared" si="23"/>
        <v>2.4111252110432604</v>
      </c>
      <c r="J95">
        <f t="shared" si="23"/>
        <v>7.9563505581625762</v>
      </c>
      <c r="K95">
        <f t="shared" si="23"/>
        <v>8.8177447868413044</v>
      </c>
      <c r="L95">
        <f t="shared" si="23"/>
        <v>7.4987348741770017</v>
      </c>
      <c r="M95">
        <f t="shared" si="23"/>
        <v>-1.1546057115663366E-2</v>
      </c>
      <c r="O95" t="s">
        <v>88</v>
      </c>
      <c r="P95">
        <f t="shared" ref="P95:AA95" si="24">P10*$B$55+$C$55</f>
        <v>7.7679205706391041</v>
      </c>
      <c r="Q95">
        <f t="shared" si="24"/>
        <v>3.5417051361840919</v>
      </c>
      <c r="R95">
        <f t="shared" si="24"/>
        <v>8.5754776600254115</v>
      </c>
      <c r="S95">
        <f t="shared" si="24"/>
        <v>5.8836206954043853</v>
      </c>
      <c r="T95">
        <f t="shared" si="24"/>
        <v>7.2295491777148992</v>
      </c>
      <c r="U95">
        <f t="shared" si="24"/>
        <v>8.0371062671012066</v>
      </c>
      <c r="V95">
        <f t="shared" si="24"/>
        <v>7.8486762795777345</v>
      </c>
      <c r="W95">
        <f t="shared" si="24"/>
        <v>7.0411191901914272</v>
      </c>
      <c r="X95">
        <f t="shared" si="24"/>
        <v>6.4758292276210128</v>
      </c>
      <c r="Y95">
        <f t="shared" si="24"/>
        <v>6.6642592151444848</v>
      </c>
      <c r="Z95">
        <f t="shared" si="24"/>
        <v>7.9563505581625762</v>
      </c>
      <c r="AA95">
        <f t="shared" si="24"/>
        <v>-0.11922033570050461</v>
      </c>
      <c r="AC95" t="s">
        <v>88</v>
      </c>
      <c r="AD95">
        <f t="shared" ref="AD95:AO95" si="25">AD10*$M$55+$N$55</f>
        <v>4.8999131437974626</v>
      </c>
      <c r="AE95">
        <f t="shared" si="25"/>
        <v>0.90606750135122827</v>
      </c>
      <c r="AF95">
        <f t="shared" si="25"/>
        <v>5.7035528157531061</v>
      </c>
      <c r="AG95">
        <f t="shared" si="25"/>
        <v>3.8040408638579457</v>
      </c>
      <c r="AH95">
        <f t="shared" si="25"/>
        <v>4.8755604264654728</v>
      </c>
      <c r="AI95">
        <f t="shared" si="25"/>
        <v>3.5361609732060639</v>
      </c>
      <c r="AJ95">
        <f t="shared" si="25"/>
        <v>5.9957854237369776</v>
      </c>
      <c r="AK95">
        <f t="shared" si="25"/>
        <v>1.904528911962788</v>
      </c>
      <c r="AL95">
        <f t="shared" si="25"/>
        <v>5.1677930344493426</v>
      </c>
      <c r="AM95">
        <f t="shared" si="25"/>
        <v>6.2636653143888594</v>
      </c>
      <c r="AN95">
        <f t="shared" si="25"/>
        <v>5.1677930344493426</v>
      </c>
      <c r="AO95">
        <f t="shared" si="25"/>
        <v>-1.4074406451877484</v>
      </c>
    </row>
    <row r="96" spans="1:41" x14ac:dyDescent="0.25">
      <c r="A96" t="s">
        <v>26</v>
      </c>
      <c r="B96">
        <f t="shared" ref="B96:M96" si="26">B11*$B$55+$C$55</f>
        <v>3.8916465415848256</v>
      </c>
      <c r="C96">
        <f t="shared" si="26"/>
        <v>6.9872820508990063</v>
      </c>
      <c r="D96">
        <f t="shared" si="26"/>
        <v>8.7908262171950948</v>
      </c>
      <c r="E96">
        <f t="shared" si="26"/>
        <v>9.6128221469177433E-2</v>
      </c>
      <c r="F96">
        <f t="shared" si="26"/>
        <v>0.33839534828507034</v>
      </c>
      <c r="G96">
        <f t="shared" si="26"/>
        <v>1.0921152983789577</v>
      </c>
      <c r="H96">
        <f t="shared" si="26"/>
        <v>8.736989077902674</v>
      </c>
      <c r="I96">
        <f t="shared" si="26"/>
        <v>8.736989077902674</v>
      </c>
      <c r="J96">
        <f t="shared" si="26"/>
        <v>4.8607150488483963</v>
      </c>
      <c r="K96">
        <f t="shared" si="26"/>
        <v>4.2291082176757477E-2</v>
      </c>
      <c r="L96">
        <f t="shared" si="26"/>
        <v>7.5256534438232112</v>
      </c>
      <c r="M96">
        <f t="shared" si="26"/>
        <v>4.2291082176757477E-2</v>
      </c>
      <c r="O96" t="s">
        <v>26</v>
      </c>
      <c r="P96">
        <f t="shared" ref="P96:AA96" si="27">P11*$B$55+$C$55</f>
        <v>6.2066435311589085</v>
      </c>
      <c r="Q96">
        <f t="shared" si="27"/>
        <v>8.1716991153322596</v>
      </c>
      <c r="R96">
        <f t="shared" si="27"/>
        <v>8.6562333689640418</v>
      </c>
      <c r="S96">
        <f t="shared" si="27"/>
        <v>4.2291082176757477E-2</v>
      </c>
      <c r="T96">
        <f t="shared" si="27"/>
        <v>0.8498481715630648</v>
      </c>
      <c r="U96">
        <f t="shared" si="27"/>
        <v>1.657405260949373</v>
      </c>
      <c r="V96">
        <f t="shared" si="27"/>
        <v>8.3332105332095203</v>
      </c>
      <c r="W96">
        <f t="shared" si="27"/>
        <v>8.8985004957799347</v>
      </c>
      <c r="X96">
        <f t="shared" si="27"/>
        <v>4.833796479202185</v>
      </c>
      <c r="Y96">
        <f t="shared" si="27"/>
        <v>0.33839534828507034</v>
      </c>
      <c r="Z96">
        <f t="shared" si="27"/>
        <v>8.6562333689640418</v>
      </c>
      <c r="AA96">
        <f t="shared" si="27"/>
        <v>0.39223248757749118</v>
      </c>
      <c r="AC96" t="s">
        <v>26</v>
      </c>
      <c r="AD96">
        <f t="shared" ref="AD96:AO96" si="28">AD11*$M$55+$N$55</f>
        <v>4.1693316238377847</v>
      </c>
      <c r="AE96">
        <f t="shared" si="28"/>
        <v>6.5315452050407394</v>
      </c>
      <c r="AF96">
        <f t="shared" si="28"/>
        <v>7.9927082449600952</v>
      </c>
      <c r="AG96">
        <f t="shared" si="28"/>
        <v>-0.38462651724420027</v>
      </c>
      <c r="AH96">
        <f t="shared" si="28"/>
        <v>0.22419141605552984</v>
      </c>
      <c r="AI96">
        <f t="shared" si="28"/>
        <v>1.3444164133270347</v>
      </c>
      <c r="AJ96">
        <f t="shared" si="28"/>
        <v>7.5543593329842889</v>
      </c>
      <c r="AK96">
        <f t="shared" si="28"/>
        <v>8.1388245489520301</v>
      </c>
      <c r="AL96">
        <f t="shared" si="28"/>
        <v>4.2910952104977316</v>
      </c>
      <c r="AM96">
        <f t="shared" si="28"/>
        <v>-0.40897923457619001</v>
      </c>
      <c r="AN96">
        <f t="shared" si="28"/>
        <v>6.7263669436966538</v>
      </c>
      <c r="AO96">
        <f t="shared" si="28"/>
        <v>-0.57944825590011462</v>
      </c>
    </row>
    <row r="97" spans="1:41" x14ac:dyDescent="0.25">
      <c r="A97" t="s">
        <v>38</v>
      </c>
      <c r="B97">
        <f t="shared" ref="B97:M97" si="29">B12*$B$55+$C$55</f>
        <v>7.1757120384224784</v>
      </c>
      <c r="C97">
        <f t="shared" si="29"/>
        <v>6.179724961512699</v>
      </c>
      <c r="D97">
        <f t="shared" si="29"/>
        <v>7.9025134188701553</v>
      </c>
      <c r="E97">
        <f t="shared" si="29"/>
        <v>8.2524548242708899</v>
      </c>
      <c r="F97">
        <f t="shared" si="29"/>
        <v>1.5372512530547056E-2</v>
      </c>
      <c r="G97">
        <f t="shared" si="29"/>
        <v>7.4987348741770017</v>
      </c>
      <c r="H97">
        <f t="shared" si="29"/>
        <v>6.8526892026679569</v>
      </c>
      <c r="I97">
        <f t="shared" si="29"/>
        <v>0.60758104474717278</v>
      </c>
      <c r="J97">
        <f t="shared" si="29"/>
        <v>7.6871648617004738</v>
      </c>
      <c r="K97">
        <f t="shared" si="29"/>
        <v>7.6871648617004738</v>
      </c>
      <c r="L97">
        <f t="shared" si="29"/>
        <v>8.010187697454997</v>
      </c>
      <c r="M97">
        <f t="shared" si="29"/>
        <v>0.20380250005401912</v>
      </c>
      <c r="O97" t="s">
        <v>38</v>
      </c>
      <c r="P97">
        <f t="shared" ref="P97:AA97" si="30">P12*$B$55+$C$55</f>
        <v>7.9294319885163667</v>
      </c>
      <c r="Q97">
        <f t="shared" si="30"/>
        <v>8.925419065426146</v>
      </c>
      <c r="R97">
        <f t="shared" si="30"/>
        <v>7.2564677473611088</v>
      </c>
      <c r="S97">
        <f t="shared" si="30"/>
        <v>7.1487934687762671</v>
      </c>
      <c r="T97">
        <f t="shared" si="30"/>
        <v>1.5372512530547056E-2</v>
      </c>
      <c r="U97">
        <f t="shared" si="30"/>
        <v>8.7100705082564627</v>
      </c>
      <c r="V97">
        <f t="shared" si="30"/>
        <v>8.3870476725019412</v>
      </c>
      <c r="W97">
        <f t="shared" si="30"/>
        <v>0.36531391793128076</v>
      </c>
      <c r="X97">
        <f t="shared" si="30"/>
        <v>7.2564677473611088</v>
      </c>
      <c r="Y97">
        <f t="shared" si="30"/>
        <v>8.4139662421481507</v>
      </c>
      <c r="Z97">
        <f t="shared" si="30"/>
        <v>7.1487934687762671</v>
      </c>
      <c r="AA97">
        <f t="shared" si="30"/>
        <v>0.25763963934643908</v>
      </c>
      <c r="AC97" t="s">
        <v>38</v>
      </c>
      <c r="AD97">
        <f t="shared" ref="AD97:AO97" si="31">AD12*$M$55+$N$55</f>
        <v>5.9957854237369776</v>
      </c>
      <c r="AE97">
        <f t="shared" si="31"/>
        <v>6.6533087917006863</v>
      </c>
      <c r="AF97">
        <f t="shared" si="31"/>
        <v>6.3854289010488063</v>
      </c>
      <c r="AG97">
        <f t="shared" si="31"/>
        <v>7.2621267250004173</v>
      </c>
      <c r="AH97">
        <f t="shared" si="31"/>
        <v>-0.43333195190817886</v>
      </c>
      <c r="AI97">
        <f t="shared" si="31"/>
        <v>7.1160104210084825</v>
      </c>
      <c r="AJ97">
        <f t="shared" si="31"/>
        <v>7.2377740076684276</v>
      </c>
      <c r="AK97">
        <f t="shared" si="31"/>
        <v>0.1511332640595624</v>
      </c>
      <c r="AL97">
        <f t="shared" si="31"/>
        <v>5.947079989073</v>
      </c>
      <c r="AM97">
        <f t="shared" si="31"/>
        <v>6.7994250956926212</v>
      </c>
      <c r="AN97">
        <f t="shared" si="31"/>
        <v>6.0931962930649348</v>
      </c>
      <c r="AO97">
        <f t="shared" si="31"/>
        <v>-0.14109934392430823</v>
      </c>
    </row>
    <row r="98" spans="1:41" x14ac:dyDescent="0.25">
      <c r="A98" t="s">
        <v>49</v>
      </c>
      <c r="B98">
        <f t="shared" ref="B98:M98" si="32">B13*$B$55+$C$55</f>
        <v>8.8177447868413044</v>
      </c>
      <c r="C98">
        <f t="shared" si="32"/>
        <v>9.6128221469177433E-2</v>
      </c>
      <c r="D98">
        <f t="shared" si="32"/>
        <v>1.0382781590865369</v>
      </c>
      <c r="E98">
        <f t="shared" si="32"/>
        <v>7.3641420259459505</v>
      </c>
      <c r="F98">
        <f t="shared" si="32"/>
        <v>1.5372512530547056E-2</v>
      </c>
      <c r="G98">
        <f t="shared" si="32"/>
        <v>-3.8464626761873788E-2</v>
      </c>
      <c r="H98">
        <f t="shared" si="32"/>
        <v>-3.8464626761873788E-2</v>
      </c>
      <c r="I98">
        <f t="shared" si="32"/>
        <v>6.5027477972672223</v>
      </c>
      <c r="J98">
        <f t="shared" si="32"/>
        <v>9.6128221469177433E-2</v>
      </c>
      <c r="K98">
        <f t="shared" si="32"/>
        <v>9.6128221469177433E-2</v>
      </c>
      <c r="L98">
        <f t="shared" si="32"/>
        <v>0.52682533580854241</v>
      </c>
      <c r="M98">
        <f t="shared" si="32"/>
        <v>5.6951907078809132</v>
      </c>
      <c r="O98" t="s">
        <v>49</v>
      </c>
      <c r="P98">
        <f t="shared" ref="P98:AA98" si="33">P13*$B$55+$C$55</f>
        <v>8.8715819261337252</v>
      </c>
      <c r="Q98">
        <f t="shared" si="33"/>
        <v>9.6128221469177433E-2</v>
      </c>
      <c r="R98">
        <f t="shared" si="33"/>
        <v>2.1688580842273684</v>
      </c>
      <c r="S98">
        <f t="shared" si="33"/>
        <v>8.2793733939170995</v>
      </c>
      <c r="T98">
        <f t="shared" si="33"/>
        <v>4.2291082176757477E-2</v>
      </c>
      <c r="U98">
        <f t="shared" si="33"/>
        <v>0.20380250005401912</v>
      </c>
      <c r="V98">
        <f t="shared" si="33"/>
        <v>-9.2301766054294188E-2</v>
      </c>
      <c r="W98">
        <f t="shared" si="33"/>
        <v>5.9912949739892269</v>
      </c>
      <c r="X98">
        <f t="shared" si="33"/>
        <v>4.2291082176757477E-2</v>
      </c>
      <c r="Y98">
        <f t="shared" si="33"/>
        <v>0.12304679111538785</v>
      </c>
      <c r="Z98">
        <f t="shared" si="33"/>
        <v>1.2536267162562194</v>
      </c>
      <c r="AA98">
        <f t="shared" si="33"/>
        <v>6.7180963544369039</v>
      </c>
      <c r="AC98" t="s">
        <v>49</v>
      </c>
      <c r="AD98">
        <f t="shared" ref="AD98:AO98" si="34">AD13*$M$55+$N$55</f>
        <v>7.6030647676482666</v>
      </c>
      <c r="AE98">
        <f t="shared" si="34"/>
        <v>-0.40897923457619001</v>
      </c>
      <c r="AF98">
        <f t="shared" si="34"/>
        <v>1.8558234772988094</v>
      </c>
      <c r="AG98">
        <f t="shared" si="34"/>
        <v>7.0429522690125133</v>
      </c>
      <c r="AH98">
        <f t="shared" si="34"/>
        <v>-0.38462651724420027</v>
      </c>
      <c r="AI98">
        <f t="shared" si="34"/>
        <v>-0.28721564791624399</v>
      </c>
      <c r="AJ98">
        <f t="shared" si="34"/>
        <v>-0.55509553856812577</v>
      </c>
      <c r="AK98">
        <f t="shared" si="34"/>
        <v>5.6548473810891284</v>
      </c>
      <c r="AL98">
        <f t="shared" si="34"/>
        <v>-0.43333195190817886</v>
      </c>
      <c r="AM98">
        <f t="shared" si="34"/>
        <v>-0.40897923457619001</v>
      </c>
      <c r="AN98">
        <f t="shared" si="34"/>
        <v>0.19983869872354099</v>
      </c>
      <c r="AO98">
        <f t="shared" si="34"/>
        <v>3.4143973865461206</v>
      </c>
    </row>
    <row r="99" spans="1:41" x14ac:dyDescent="0.25">
      <c r="A99" t="s">
        <v>60</v>
      </c>
      <c r="B99">
        <f t="shared" ref="B99:M99" si="35">B14*$B$55+$C$55</f>
        <v>1.5372512530547056E-2</v>
      </c>
      <c r="C99">
        <f t="shared" si="35"/>
        <v>0.6344996143933832</v>
      </c>
      <c r="D99">
        <f t="shared" si="35"/>
        <v>0.23072106970022954</v>
      </c>
      <c r="E99">
        <f t="shared" si="35"/>
        <v>6.9209651822967011E-2</v>
      </c>
      <c r="F99">
        <f t="shared" si="35"/>
        <v>1.5372512530547056E-2</v>
      </c>
      <c r="G99">
        <f t="shared" si="35"/>
        <v>1.0921152983789577</v>
      </c>
      <c r="H99">
        <f t="shared" si="35"/>
        <v>8.8177447868413044</v>
      </c>
      <c r="I99">
        <f t="shared" si="35"/>
        <v>9.4637904583503509</v>
      </c>
      <c r="J99">
        <f t="shared" si="35"/>
        <v>9.2753604708268789</v>
      </c>
      <c r="K99">
        <f t="shared" si="35"/>
        <v>6.9209651822967011E-2</v>
      </c>
      <c r="L99">
        <f t="shared" si="35"/>
        <v>5.2375750238953387</v>
      </c>
      <c r="M99">
        <f t="shared" si="35"/>
        <v>-1.1546057115663366E-2</v>
      </c>
      <c r="O99" t="s">
        <v>60</v>
      </c>
      <c r="P99">
        <f t="shared" ref="P99:AA99" si="36">P14*$B$55+$C$55</f>
        <v>1.5372512530547056E-2</v>
      </c>
      <c r="Q99">
        <f t="shared" si="36"/>
        <v>0.79601103227064485</v>
      </c>
      <c r="R99">
        <f t="shared" si="36"/>
        <v>0.39223248757749118</v>
      </c>
      <c r="S99">
        <f t="shared" si="36"/>
        <v>4.2291082176757477E-2</v>
      </c>
      <c r="T99">
        <f t="shared" si="36"/>
        <v>-3.8464626761873788E-2</v>
      </c>
      <c r="U99">
        <f t="shared" si="36"/>
        <v>1.4420567037796905</v>
      </c>
      <c r="V99">
        <f t="shared" si="36"/>
        <v>8.1716991153322596</v>
      </c>
      <c r="W99">
        <f t="shared" si="36"/>
        <v>8.1447805456860483</v>
      </c>
      <c r="X99">
        <f t="shared" si="36"/>
        <v>7.2564677473611088</v>
      </c>
      <c r="Y99">
        <f t="shared" si="36"/>
        <v>-1.1546057115663366E-2</v>
      </c>
      <c r="Z99">
        <f t="shared" si="36"/>
        <v>4.6992036309711338</v>
      </c>
      <c r="AA99">
        <f t="shared" si="36"/>
        <v>6.9209651822967011E-2</v>
      </c>
      <c r="AC99" t="s">
        <v>60</v>
      </c>
      <c r="AD99">
        <f t="shared" ref="AD99:AO99" si="37">AD14*$M$55+$N$55</f>
        <v>-0.40897923457619001</v>
      </c>
      <c r="AE99">
        <f t="shared" si="37"/>
        <v>0.29724956805149727</v>
      </c>
      <c r="AF99">
        <f t="shared" si="37"/>
        <v>-9.2393909260329643E-2</v>
      </c>
      <c r="AG99">
        <f t="shared" si="37"/>
        <v>-0.53074282123613603</v>
      </c>
      <c r="AH99">
        <f t="shared" si="37"/>
        <v>-0.55509553856812577</v>
      </c>
      <c r="AI99">
        <f t="shared" si="37"/>
        <v>0.85736206668724968</v>
      </c>
      <c r="AJ99">
        <f t="shared" si="37"/>
        <v>7.0916577036764927</v>
      </c>
      <c r="AK99">
        <f t="shared" si="37"/>
        <v>7.4813011809883214</v>
      </c>
      <c r="AL99">
        <f t="shared" si="37"/>
        <v>6.9211886823525681</v>
      </c>
      <c r="AM99">
        <f t="shared" si="37"/>
        <v>-0.43333195190817886</v>
      </c>
      <c r="AN99">
        <f t="shared" si="37"/>
        <v>4.1936843411697744</v>
      </c>
      <c r="AO99">
        <f t="shared" si="37"/>
        <v>-0.60380097323210347</v>
      </c>
    </row>
    <row r="100" spans="1:41" x14ac:dyDescent="0.25">
      <c r="A100" t="s">
        <v>63</v>
      </c>
      <c r="B100">
        <f t="shared" ref="B100:M100" si="38">B15*$B$55+$C$55</f>
        <v>1.5372512530547056E-2</v>
      </c>
      <c r="C100">
        <f t="shared" si="38"/>
        <v>0.20380250005401912</v>
      </c>
      <c r="D100">
        <f t="shared" si="38"/>
        <v>0.20380250005401912</v>
      </c>
      <c r="E100">
        <f t="shared" si="38"/>
        <v>-3.8464626761873788E-2</v>
      </c>
      <c r="F100">
        <f t="shared" si="38"/>
        <v>-9.2301766054294188E-2</v>
      </c>
      <c r="G100">
        <f t="shared" si="38"/>
        <v>7.0411191901914272</v>
      </c>
      <c r="H100">
        <f t="shared" si="38"/>
        <v>0.23072106970022954</v>
      </c>
      <c r="I100">
        <f t="shared" si="38"/>
        <v>3.6493794147689327</v>
      </c>
      <c r="J100">
        <f t="shared" si="38"/>
        <v>4.2291082176757477E-2</v>
      </c>
      <c r="K100">
        <f t="shared" si="38"/>
        <v>8.2793733939170995</v>
      </c>
      <c r="L100">
        <f t="shared" si="38"/>
        <v>0.41915105722370161</v>
      </c>
      <c r="M100">
        <f t="shared" si="38"/>
        <v>4.0262393898158759</v>
      </c>
      <c r="O100" t="s">
        <v>63</v>
      </c>
      <c r="P100">
        <f t="shared" ref="P100:AA100" si="39">P15*$B$55+$C$55</f>
        <v>4.2291082176757477E-2</v>
      </c>
      <c r="Q100">
        <f t="shared" si="39"/>
        <v>0.12304679111538785</v>
      </c>
      <c r="R100">
        <f t="shared" si="39"/>
        <v>6.9209651822967011E-2</v>
      </c>
      <c r="S100">
        <f t="shared" si="39"/>
        <v>-1.1546057115663366E-2</v>
      </c>
      <c r="T100">
        <f t="shared" si="39"/>
        <v>1.5372512530547056E-2</v>
      </c>
      <c r="U100">
        <f t="shared" si="39"/>
        <v>7.4448977348845808</v>
      </c>
      <c r="V100">
        <f t="shared" si="39"/>
        <v>0.20380250005401912</v>
      </c>
      <c r="W100">
        <f t="shared" si="39"/>
        <v>3.3801937183068311</v>
      </c>
      <c r="X100">
        <f t="shared" si="39"/>
        <v>-6.538319640808421E-2</v>
      </c>
      <c r="Y100">
        <f t="shared" si="39"/>
        <v>6.6373406454982735</v>
      </c>
      <c r="Z100">
        <f t="shared" si="39"/>
        <v>0.44606962686991114</v>
      </c>
      <c r="AA100">
        <f t="shared" si="39"/>
        <v>4.2954250862779801</v>
      </c>
      <c r="AC100" t="s">
        <v>63</v>
      </c>
      <c r="AD100">
        <f t="shared" ref="AD100:AO100" si="40">AD15*$M$55+$N$55</f>
        <v>-0.72556455989205038</v>
      </c>
      <c r="AE100">
        <f t="shared" si="40"/>
        <v>-0.4576846692401686</v>
      </c>
      <c r="AF100">
        <f t="shared" si="40"/>
        <v>-0.38462651724420027</v>
      </c>
      <c r="AG100">
        <f t="shared" si="40"/>
        <v>-0.40897923457619001</v>
      </c>
      <c r="AH100">
        <f t="shared" si="40"/>
        <v>-0.33592108258022257</v>
      </c>
      <c r="AI100">
        <f t="shared" si="40"/>
        <v>8.260588135611977</v>
      </c>
      <c r="AJ100">
        <f t="shared" si="40"/>
        <v>5.0169600676275294E-3</v>
      </c>
      <c r="AK100">
        <f t="shared" si="40"/>
        <v>4.364153362493699</v>
      </c>
      <c r="AL100">
        <f t="shared" si="40"/>
        <v>-0.4576846692401686</v>
      </c>
      <c r="AM100">
        <f t="shared" si="40"/>
        <v>6.6289560743686966</v>
      </c>
      <c r="AN100">
        <f t="shared" si="40"/>
        <v>0.10242782939558381</v>
      </c>
      <c r="AO100">
        <f t="shared" si="40"/>
        <v>3.7066299945299903</v>
      </c>
    </row>
    <row r="101" spans="1:41" x14ac:dyDescent="0.25">
      <c r="A101" t="s">
        <v>66</v>
      </c>
      <c r="B101">
        <f t="shared" ref="B101:M101" si="41">B16*$B$55+$C$55</f>
        <v>1.5372512530547056E-2</v>
      </c>
      <c r="C101">
        <f t="shared" si="41"/>
        <v>6.9209651822967011E-2</v>
      </c>
      <c r="D101">
        <f t="shared" si="41"/>
        <v>0.68833675368580316</v>
      </c>
      <c r="E101">
        <f t="shared" si="41"/>
        <v>0.41915105722370161</v>
      </c>
      <c r="F101">
        <f t="shared" si="41"/>
        <v>2.4111252110432604</v>
      </c>
      <c r="G101">
        <f t="shared" si="41"/>
        <v>0.1768839304078087</v>
      </c>
      <c r="H101">
        <f t="shared" si="41"/>
        <v>-0.19997604463913543</v>
      </c>
      <c r="I101">
        <f t="shared" si="41"/>
        <v>9.5176275976427718</v>
      </c>
      <c r="J101">
        <f t="shared" si="41"/>
        <v>4.4030993648628201</v>
      </c>
      <c r="K101">
        <f t="shared" si="41"/>
        <v>-1.1546057115663366E-2</v>
      </c>
      <c r="L101">
        <f t="shared" si="41"/>
        <v>0.23072106970022954</v>
      </c>
      <c r="M101">
        <f t="shared" si="41"/>
        <v>8.4139662421481507</v>
      </c>
      <c r="O101" t="s">
        <v>66</v>
      </c>
      <c r="P101">
        <f t="shared" ref="P101:AA101" si="42">P16*$B$55+$C$55</f>
        <v>0.1768839304078087</v>
      </c>
      <c r="Q101">
        <f t="shared" si="42"/>
        <v>9.6128221469177433E-2</v>
      </c>
      <c r="R101">
        <f t="shared" si="42"/>
        <v>1.0382781590865369</v>
      </c>
      <c r="S101">
        <f t="shared" si="42"/>
        <v>0.93060388050169607</v>
      </c>
      <c r="T101">
        <f t="shared" si="42"/>
        <v>2.8418223253826254</v>
      </c>
      <c r="U101">
        <f t="shared" si="42"/>
        <v>0.49990676616233198</v>
      </c>
      <c r="V101">
        <f t="shared" si="42"/>
        <v>4.2291082176757477E-2</v>
      </c>
      <c r="W101">
        <f t="shared" si="42"/>
        <v>8.3870476725019412</v>
      </c>
      <c r="X101">
        <f t="shared" si="42"/>
        <v>4.1608322380469289</v>
      </c>
      <c r="Y101">
        <f t="shared" si="42"/>
        <v>4.2291082176757477E-2</v>
      </c>
      <c r="Z101">
        <f t="shared" si="42"/>
        <v>0.66141818403959274</v>
      </c>
      <c r="AA101">
        <f t="shared" si="42"/>
        <v>8.3062919635633108</v>
      </c>
      <c r="AC101" t="s">
        <v>66</v>
      </c>
      <c r="AD101">
        <f t="shared" ref="AD101:AO101" si="43">AD16*$M$55+$N$55</f>
        <v>-0.43333195190817886</v>
      </c>
      <c r="AE101">
        <f t="shared" si="43"/>
        <v>-0.53074282123613603</v>
      </c>
      <c r="AF101">
        <f t="shared" si="43"/>
        <v>0.80865663202327109</v>
      </c>
      <c r="AG101">
        <f t="shared" si="43"/>
        <v>0.19983869872354099</v>
      </c>
      <c r="AH101">
        <f t="shared" si="43"/>
        <v>3.1952229305582165</v>
      </c>
      <c r="AI101">
        <f t="shared" si="43"/>
        <v>7.8075112063594077E-2</v>
      </c>
      <c r="AJ101">
        <f t="shared" si="43"/>
        <v>-0.28721564791624399</v>
      </c>
      <c r="AK101">
        <f t="shared" si="43"/>
        <v>7.1890685730044499</v>
      </c>
      <c r="AL101">
        <f t="shared" si="43"/>
        <v>4.8025022744695054</v>
      </c>
      <c r="AM101">
        <f t="shared" si="43"/>
        <v>-0.4576846692401686</v>
      </c>
      <c r="AN101">
        <f t="shared" si="43"/>
        <v>0.19983869872354099</v>
      </c>
      <c r="AO101">
        <f t="shared" si="43"/>
        <v>7.6274174849802563</v>
      </c>
    </row>
    <row r="102" spans="1:41" x14ac:dyDescent="0.25">
      <c r="A102" t="s">
        <v>77</v>
      </c>
      <c r="B102">
        <f t="shared" ref="B102:M102" si="44">B17*$B$55+$C$55</f>
        <v>6.9209651822967011E-2</v>
      </c>
      <c r="C102">
        <f t="shared" si="44"/>
        <v>-0.30765032322397579</v>
      </c>
      <c r="D102">
        <f t="shared" si="44"/>
        <v>4.2291082176757477E-2</v>
      </c>
      <c r="E102">
        <f t="shared" si="44"/>
        <v>0.49990676616233198</v>
      </c>
      <c r="F102">
        <f t="shared" si="44"/>
        <v>6.6642592151444848</v>
      </c>
      <c r="G102">
        <f t="shared" si="44"/>
        <v>5.9374578346968061</v>
      </c>
      <c r="H102">
        <f t="shared" si="44"/>
        <v>4.7799593399097642</v>
      </c>
      <c r="I102">
        <f t="shared" si="44"/>
        <v>4.2291082176757477E-2</v>
      </c>
      <c r="J102">
        <f t="shared" si="44"/>
        <v>0.23072106970022954</v>
      </c>
      <c r="K102">
        <f t="shared" si="44"/>
        <v>4.0531579594620872</v>
      </c>
      <c r="L102">
        <f t="shared" si="44"/>
        <v>0.25763963934643908</v>
      </c>
      <c r="M102">
        <f t="shared" si="44"/>
        <v>0.82292960191685527</v>
      </c>
      <c r="O102" t="s">
        <v>77</v>
      </c>
      <c r="P102">
        <f t="shared" ref="P102:AA102" si="45">P17*$B$55+$C$55</f>
        <v>0.2845582089926495</v>
      </c>
      <c r="Q102">
        <f t="shared" si="45"/>
        <v>0.23072106970022954</v>
      </c>
      <c r="R102">
        <f t="shared" si="45"/>
        <v>6.9209651822967011E-2</v>
      </c>
      <c r="S102">
        <f t="shared" si="45"/>
        <v>0.95752245014790649</v>
      </c>
      <c r="T102">
        <f t="shared" si="45"/>
        <v>7.0411191901914272</v>
      </c>
      <c r="U102">
        <f t="shared" si="45"/>
        <v>6.6911777847906944</v>
      </c>
      <c r="V102">
        <f t="shared" si="45"/>
        <v>5.4798421507112316</v>
      </c>
      <c r="W102">
        <f t="shared" si="45"/>
        <v>0.12304679111538785</v>
      </c>
      <c r="X102">
        <f t="shared" si="45"/>
        <v>6.9209651822967011E-2</v>
      </c>
      <c r="Y102">
        <f t="shared" si="45"/>
        <v>3.8916465415848256</v>
      </c>
      <c r="Z102">
        <f t="shared" si="45"/>
        <v>0.14996536076159828</v>
      </c>
      <c r="AA102">
        <f t="shared" si="45"/>
        <v>0.90368531085548565</v>
      </c>
      <c r="AC102" t="s">
        <v>77</v>
      </c>
      <c r="AD102">
        <f t="shared" ref="AD102:AO102" si="46">AD17*$M$55+$N$55</f>
        <v>-0.4576846692401686</v>
      </c>
      <c r="AE102">
        <f t="shared" si="46"/>
        <v>-0.57944825590011462</v>
      </c>
      <c r="AF102">
        <f t="shared" si="46"/>
        <v>-0.28721564791624399</v>
      </c>
      <c r="AG102">
        <f t="shared" si="46"/>
        <v>0.68689304536332596</v>
      </c>
      <c r="AH102">
        <f t="shared" si="46"/>
        <v>6.4828397703767635</v>
      </c>
      <c r="AI102">
        <f t="shared" si="46"/>
        <v>7.4325957463243419</v>
      </c>
      <c r="AJ102">
        <f t="shared" si="46"/>
        <v>5.4600256424332141</v>
      </c>
      <c r="AK102">
        <f t="shared" si="46"/>
        <v>-0.2385102132522654</v>
      </c>
      <c r="AL102">
        <f t="shared" si="46"/>
        <v>-0.2385102132522654</v>
      </c>
      <c r="AM102">
        <f t="shared" si="46"/>
        <v>3.3900446692141308</v>
      </c>
      <c r="AN102">
        <f t="shared" si="46"/>
        <v>-0.16545206125629708</v>
      </c>
      <c r="AO102">
        <f t="shared" si="46"/>
        <v>0.63818761069934737</v>
      </c>
    </row>
    <row r="103" spans="1:41" x14ac:dyDescent="0.25">
      <c r="A103" t="s">
        <v>88</v>
      </c>
      <c r="B103">
        <f t="shared" ref="B103:M103" si="47">B18*$B$55+$C$55</f>
        <v>-3.8464626761873788E-2</v>
      </c>
      <c r="C103">
        <f t="shared" si="47"/>
        <v>6.9209651822967011E-2</v>
      </c>
      <c r="D103">
        <f t="shared" si="47"/>
        <v>6.9209651822967011E-2</v>
      </c>
      <c r="E103">
        <f t="shared" si="47"/>
        <v>8.0640248367474179</v>
      </c>
      <c r="F103">
        <f t="shared" si="47"/>
        <v>8.3332105332095203</v>
      </c>
      <c r="G103">
        <f t="shared" si="47"/>
        <v>-0.19997604463913543</v>
      </c>
      <c r="H103">
        <f t="shared" si="47"/>
        <v>-0.17305747499292501</v>
      </c>
      <c r="I103">
        <f t="shared" si="47"/>
        <v>-3.8464626761873788E-2</v>
      </c>
      <c r="J103">
        <f t="shared" si="47"/>
        <v>2.572636628920522</v>
      </c>
      <c r="K103">
        <f t="shared" si="47"/>
        <v>0.23072106970022954</v>
      </c>
      <c r="L103">
        <f t="shared" si="47"/>
        <v>9.0869304833034068</v>
      </c>
      <c r="M103">
        <f t="shared" si="47"/>
        <v>7.9025134188701553</v>
      </c>
      <c r="O103" t="s">
        <v>88</v>
      </c>
      <c r="P103">
        <f t="shared" ref="P103:AA104" si="48">P18*$B$55+$C$55</f>
        <v>4.2291082176757477E-2</v>
      </c>
      <c r="Q103">
        <f t="shared" si="48"/>
        <v>0.1768839304078087</v>
      </c>
      <c r="R103">
        <f t="shared" si="48"/>
        <v>9.6128221469177433E-2</v>
      </c>
      <c r="S103">
        <f t="shared" si="48"/>
        <v>6.960363481252795</v>
      </c>
      <c r="T103">
        <f t="shared" si="48"/>
        <v>7.0411191901914272</v>
      </c>
      <c r="U103">
        <f t="shared" si="48"/>
        <v>-0.19997604463913543</v>
      </c>
      <c r="V103">
        <f t="shared" si="48"/>
        <v>-0.14613890534671503</v>
      </c>
      <c r="W103">
        <f t="shared" si="48"/>
        <v>-0.17305747499292501</v>
      </c>
      <c r="X103">
        <f t="shared" si="48"/>
        <v>2.6264737682129429</v>
      </c>
      <c r="Y103">
        <f t="shared" si="48"/>
        <v>0.36531391793128076</v>
      </c>
      <c r="Z103">
        <f t="shared" si="48"/>
        <v>8.7100705082564627</v>
      </c>
      <c r="AA103">
        <f t="shared" si="48"/>
        <v>7.2564677473611088</v>
      </c>
      <c r="AC103" t="s">
        <v>88</v>
      </c>
      <c r="AD103">
        <f t="shared" ref="AD103:AO103" si="49">AD18*$M$55+$N$55</f>
        <v>5.3722394731605227E-2</v>
      </c>
      <c r="AE103">
        <f t="shared" si="49"/>
        <v>2.9369677399616378E-2</v>
      </c>
      <c r="AF103">
        <f t="shared" si="49"/>
        <v>-0.14109934392430823</v>
      </c>
      <c r="AG103">
        <f t="shared" si="49"/>
        <v>8.017060962292085</v>
      </c>
      <c r="AH103">
        <f t="shared" si="49"/>
        <v>9.0155223729036411</v>
      </c>
      <c r="AI103">
        <f t="shared" si="49"/>
        <v>-1.9335757264362208E-2</v>
      </c>
      <c r="AJ103">
        <f t="shared" si="49"/>
        <v>-4.3688474596351057E-2</v>
      </c>
      <c r="AK103">
        <f t="shared" si="49"/>
        <v>2.9369677399616378E-2</v>
      </c>
      <c r="AL103">
        <f t="shared" si="49"/>
        <v>4.4372115144896664</v>
      </c>
      <c r="AM103">
        <f t="shared" si="49"/>
        <v>0.46771858937542277</v>
      </c>
      <c r="AN103">
        <f t="shared" si="49"/>
        <v>9.0398750902356291</v>
      </c>
      <c r="AO103">
        <f t="shared" si="49"/>
        <v>7.9683555276281055</v>
      </c>
    </row>
    <row r="104" spans="1:41" x14ac:dyDescent="0.25">
      <c r="A104" t="s">
        <v>26</v>
      </c>
      <c r="B104">
        <f t="shared" ref="B104:M104" si="50">B19*$B$55+$C$55</f>
        <v>5.2375750238953387</v>
      </c>
      <c r="C104">
        <f t="shared" si="50"/>
        <v>0.66141818403959274</v>
      </c>
      <c r="D104">
        <f t="shared" si="50"/>
        <v>1.9265909574114763</v>
      </c>
      <c r="E104">
        <f t="shared" si="50"/>
        <v>9.7060575851662438</v>
      </c>
      <c r="F104">
        <f t="shared" si="50"/>
        <v>1.3882195644872715</v>
      </c>
      <c r="G104">
        <f t="shared" si="50"/>
        <v>9.2753604708268789</v>
      </c>
      <c r="H104">
        <f t="shared" si="50"/>
        <v>4.5376922130938731</v>
      </c>
      <c r="I104">
        <f t="shared" si="50"/>
        <v>1.4958938430721114</v>
      </c>
      <c r="J104">
        <f t="shared" si="50"/>
        <v>2.9494966039674662</v>
      </c>
      <c r="K104">
        <f t="shared" si="50"/>
        <v>1.1459524376713786</v>
      </c>
      <c r="L104">
        <f t="shared" si="50"/>
        <v>6.3950735186823806</v>
      </c>
      <c r="M104">
        <f t="shared" si="50"/>
        <v>9.4637904583503509</v>
      </c>
      <c r="O104" t="s">
        <v>26</v>
      </c>
      <c r="P104">
        <f>P19*$M$55+$N$55</f>
        <v>3.3413392345501514</v>
      </c>
      <c r="Q104">
        <f t="shared" ref="Q104:AA104" si="51">Q19*$M$55+$N$55</f>
        <v>-0.38462651724420027</v>
      </c>
      <c r="R104">
        <f t="shared" si="51"/>
        <v>0.7599511973592934</v>
      </c>
      <c r="S104">
        <f t="shared" si="51"/>
        <v>6.8968359650205784</v>
      </c>
      <c r="T104">
        <f t="shared" si="51"/>
        <v>-4.3688474596351057E-2</v>
      </c>
      <c r="U104">
        <f t="shared" si="51"/>
        <v>6.0444908584009553</v>
      </c>
      <c r="V104">
        <f t="shared" si="51"/>
        <v>3.2439283652221942</v>
      </c>
      <c r="W104">
        <f t="shared" si="51"/>
        <v>-4.3688474596351057E-2</v>
      </c>
      <c r="X104">
        <f t="shared" si="51"/>
        <v>1.8801761946307982</v>
      </c>
      <c r="Y104">
        <f t="shared" si="51"/>
        <v>-0.43333195190817886</v>
      </c>
      <c r="Z104">
        <f t="shared" si="51"/>
        <v>7.3838903116603642</v>
      </c>
      <c r="AA104">
        <f t="shared" si="51"/>
        <v>6.3610761837168166</v>
      </c>
      <c r="AC104" t="s">
        <v>26</v>
      </c>
      <c r="AD104">
        <f t="shared" ref="AD104:AO104" si="52">AD19*$M$55+$N$55</f>
        <v>3.9745098851818703</v>
      </c>
      <c r="AE104">
        <f t="shared" si="52"/>
        <v>-0.40897923457619001</v>
      </c>
      <c r="AF104">
        <f t="shared" si="52"/>
        <v>0.78430391469128313</v>
      </c>
      <c r="AG104">
        <f t="shared" si="52"/>
        <v>8.2362354182799873</v>
      </c>
      <c r="AH104">
        <f t="shared" si="52"/>
        <v>5.0169600676275294E-3</v>
      </c>
      <c r="AI104">
        <f t="shared" si="52"/>
        <v>7.7978865063041809</v>
      </c>
      <c r="AJ104">
        <f t="shared" si="52"/>
        <v>4.607680535813591</v>
      </c>
      <c r="AK104">
        <f t="shared" si="52"/>
        <v>0.1511332640595624</v>
      </c>
      <c r="AL104">
        <f t="shared" si="52"/>
        <v>2.1237033679506894</v>
      </c>
      <c r="AM104">
        <f t="shared" si="52"/>
        <v>-0.38462651724420027</v>
      </c>
      <c r="AN104">
        <f t="shared" si="52"/>
        <v>6.190607162392892</v>
      </c>
      <c r="AO104">
        <f t="shared" si="52"/>
        <v>7.9440028102961158</v>
      </c>
    </row>
    <row r="105" spans="1:41" x14ac:dyDescent="0.25">
      <c r="A105" t="s">
        <v>38</v>
      </c>
      <c r="B105">
        <f t="shared" ref="B105:M105" si="53">B20*$B$55+$C$55</f>
        <v>0.71525532333201358</v>
      </c>
      <c r="C105">
        <f t="shared" si="53"/>
        <v>0.76909246262443443</v>
      </c>
      <c r="D105">
        <f t="shared" si="53"/>
        <v>1.0382781590865369</v>
      </c>
      <c r="E105">
        <f t="shared" si="53"/>
        <v>9.4907090279965622</v>
      </c>
      <c r="F105">
        <f t="shared" si="53"/>
        <v>10.082917560213188</v>
      </c>
      <c r="G105">
        <f t="shared" si="53"/>
        <v>8.0909434063936274</v>
      </c>
      <c r="H105">
        <f t="shared" si="53"/>
        <v>9.9483247119821367</v>
      </c>
      <c r="I105">
        <f t="shared" si="53"/>
        <v>2.7072294771515741</v>
      </c>
      <c r="J105">
        <f t="shared" si="53"/>
        <v>9.6791390155200343</v>
      </c>
      <c r="K105">
        <f t="shared" si="53"/>
        <v>3.9185651112310351</v>
      </c>
      <c r="L105">
        <f t="shared" si="53"/>
        <v>8.8985004957799347</v>
      </c>
      <c r="M105">
        <f t="shared" si="53"/>
        <v>10.540533244198762</v>
      </c>
      <c r="O105" t="s">
        <v>38</v>
      </c>
      <c r="P105">
        <f t="shared" ref="P105:AA105" si="54">P20*$M$55+$N$55</f>
        <v>-0.57944825590011462</v>
      </c>
      <c r="Q105">
        <f t="shared" si="54"/>
        <v>-0.55509553856812577</v>
      </c>
      <c r="R105">
        <f t="shared" si="54"/>
        <v>-0.36027379991221142</v>
      </c>
      <c r="S105">
        <f t="shared" si="54"/>
        <v>7.3595375943283745</v>
      </c>
      <c r="T105">
        <f t="shared" si="54"/>
        <v>7.1647158556724602</v>
      </c>
      <c r="U105">
        <f t="shared" si="54"/>
        <v>6.3123707490528371</v>
      </c>
      <c r="V105">
        <f t="shared" si="54"/>
        <v>6.0444908584009553</v>
      </c>
      <c r="W105">
        <f t="shared" si="54"/>
        <v>1.6853544559748839</v>
      </c>
      <c r="X105">
        <f t="shared" si="54"/>
        <v>6.2149598797248817</v>
      </c>
      <c r="Y105">
        <f t="shared" si="54"/>
        <v>4.5102696664856339</v>
      </c>
      <c r="Z105">
        <f t="shared" si="54"/>
        <v>5.7279055330850959</v>
      </c>
      <c r="AA105">
        <f t="shared" si="54"/>
        <v>6.6289560743686966</v>
      </c>
      <c r="AC105" t="s">
        <v>38</v>
      </c>
      <c r="AD105">
        <f t="shared" ref="AD105:AO105" si="55">AD20*$M$55+$N$55</f>
        <v>-0.36027379991221142</v>
      </c>
      <c r="AE105">
        <f t="shared" si="55"/>
        <v>-0.40897923457619001</v>
      </c>
      <c r="AF105">
        <f t="shared" si="55"/>
        <v>-0.21415749592027566</v>
      </c>
      <c r="AG105">
        <f t="shared" si="55"/>
        <v>7.4082430289923522</v>
      </c>
      <c r="AH105">
        <f t="shared" si="55"/>
        <v>7.7491810716402032</v>
      </c>
      <c r="AI105">
        <f t="shared" si="55"/>
        <v>6.8237778130246109</v>
      </c>
      <c r="AJ105">
        <f t="shared" si="55"/>
        <v>7.5056538983203094</v>
      </c>
      <c r="AK105">
        <f t="shared" si="55"/>
        <v>2.4889941279305283</v>
      </c>
      <c r="AL105">
        <f t="shared" si="55"/>
        <v>7.676122919644234</v>
      </c>
      <c r="AM105">
        <f t="shared" si="55"/>
        <v>3.2195756478902062</v>
      </c>
      <c r="AN105">
        <f t="shared" si="55"/>
        <v>7.310832159664395</v>
      </c>
      <c r="AO105">
        <f t="shared" si="55"/>
        <v>7.4569484636563317</v>
      </c>
    </row>
    <row r="106" spans="1:41" x14ac:dyDescent="0.25">
      <c r="A106" t="s">
        <v>49</v>
      </c>
      <c r="B106">
        <f t="shared" ref="B106:M106" si="56">B21*$B$55+$C$55</f>
        <v>6.2873992400975407</v>
      </c>
      <c r="C106">
        <f t="shared" si="56"/>
        <v>7.2833863170073183</v>
      </c>
      <c r="D106">
        <f t="shared" si="56"/>
        <v>3.434030857599252</v>
      </c>
      <c r="E106">
        <f t="shared" si="56"/>
        <v>9.167686192242039</v>
      </c>
      <c r="F106">
        <f t="shared" si="56"/>
        <v>1.0113595894403273</v>
      </c>
      <c r="G106">
        <f t="shared" si="56"/>
        <v>8.2524548242708899</v>
      </c>
      <c r="H106">
        <f t="shared" si="56"/>
        <v>9.4907090279965622</v>
      </c>
      <c r="I106">
        <f t="shared" si="56"/>
        <v>7.4448977348845808</v>
      </c>
      <c r="J106">
        <f t="shared" si="56"/>
        <v>7.4987348741770017</v>
      </c>
      <c r="K106">
        <f t="shared" si="56"/>
        <v>0.98444101979411691</v>
      </c>
      <c r="L106">
        <f t="shared" si="56"/>
        <v>1.0382781590865369</v>
      </c>
      <c r="M106">
        <f t="shared" si="56"/>
        <v>9.0061747743647764</v>
      </c>
      <c r="O106" t="s">
        <v>49</v>
      </c>
      <c r="P106">
        <f t="shared" ref="P106:AA106" si="57">P21*$M$55+$N$55</f>
        <v>4.5102696664856339</v>
      </c>
      <c r="Q106">
        <f t="shared" si="57"/>
        <v>5.9227272717410102</v>
      </c>
      <c r="R106">
        <f t="shared" si="57"/>
        <v>2.3428778239385926</v>
      </c>
      <c r="S106">
        <f t="shared" si="57"/>
        <v>7.5056538983203094</v>
      </c>
      <c r="T106">
        <f t="shared" si="57"/>
        <v>-0.33592108258022257</v>
      </c>
      <c r="U106">
        <f t="shared" si="57"/>
        <v>5.3626147731052569</v>
      </c>
      <c r="V106">
        <f t="shared" si="57"/>
        <v>7.4813011809883214</v>
      </c>
      <c r="W106">
        <f t="shared" si="57"/>
        <v>5.4356729251012244</v>
      </c>
      <c r="X106">
        <f t="shared" si="57"/>
        <v>7.3351848769963848</v>
      </c>
      <c r="Y106">
        <f t="shared" si="57"/>
        <v>0.61383489336735764</v>
      </c>
      <c r="Z106">
        <f t="shared" si="57"/>
        <v>4.0719207545098275</v>
      </c>
      <c r="AA106">
        <f t="shared" si="57"/>
        <v>5.4113202077692364</v>
      </c>
      <c r="AC106" t="s">
        <v>49</v>
      </c>
      <c r="AD106">
        <f t="shared" ref="AD106:AO106" si="58">AD21*$M$55+$N$55</f>
        <v>5.3626147731052569</v>
      </c>
      <c r="AE106">
        <f t="shared" si="58"/>
        <v>6.702014226364664</v>
      </c>
      <c r="AF106">
        <f t="shared" si="58"/>
        <v>2.4402886932665497</v>
      </c>
      <c r="AG106">
        <f t="shared" si="58"/>
        <v>8.1144718316200404</v>
      </c>
      <c r="AH106">
        <f t="shared" si="58"/>
        <v>-0.38462651724420027</v>
      </c>
      <c r="AI106">
        <f t="shared" si="58"/>
        <v>5.4356729251012244</v>
      </c>
      <c r="AJ106">
        <f t="shared" si="58"/>
        <v>7.8952973756321381</v>
      </c>
      <c r="AK106">
        <f t="shared" si="58"/>
        <v>5.606141946425149</v>
      </c>
      <c r="AL106">
        <f t="shared" si="58"/>
        <v>7.8952973756321381</v>
      </c>
      <c r="AM106">
        <f t="shared" si="58"/>
        <v>-0.26286293058425425</v>
      </c>
      <c r="AN106">
        <f t="shared" si="58"/>
        <v>-0.26286293058425425</v>
      </c>
      <c r="AO106">
        <f t="shared" si="58"/>
        <v>7.4082430289923522</v>
      </c>
    </row>
    <row r="107" spans="1:41" x14ac:dyDescent="0.25">
      <c r="A107" t="s">
        <v>60</v>
      </c>
      <c r="B107">
        <f t="shared" ref="B107:M107" si="59">B22*$B$55+$C$55</f>
        <v>8.2793733939170995</v>
      </c>
      <c r="C107">
        <f t="shared" si="59"/>
        <v>1.0921152983789577</v>
      </c>
      <c r="D107">
        <f t="shared" si="59"/>
        <v>3.7839722629999839</v>
      </c>
      <c r="E107">
        <f t="shared" si="59"/>
        <v>9.4368718887041414</v>
      </c>
      <c r="F107">
        <f t="shared" si="59"/>
        <v>9.4637904583503509</v>
      </c>
      <c r="G107">
        <f t="shared" si="59"/>
        <v>1.5766495520107426</v>
      </c>
      <c r="H107">
        <f t="shared" si="59"/>
        <v>4.4300179345090314</v>
      </c>
      <c r="I107">
        <f t="shared" si="59"/>
        <v>9.6791390155200343</v>
      </c>
      <c r="O107" t="s">
        <v>60</v>
      </c>
      <c r="P107">
        <f t="shared" ref="P107:AA107" si="60">P22*$M$55+$N$55</f>
        <v>5.4113202077692364</v>
      </c>
      <c r="Q107">
        <f t="shared" si="60"/>
        <v>0.88171478401923942</v>
      </c>
      <c r="R107">
        <f t="shared" si="60"/>
        <v>2.0019397812907433</v>
      </c>
      <c r="S107">
        <f t="shared" si="60"/>
        <v>6.2636653143888594</v>
      </c>
      <c r="T107">
        <f t="shared" si="60"/>
        <v>7.3351848769963848</v>
      </c>
      <c r="U107">
        <f t="shared" si="60"/>
        <v>0.32160228538348701</v>
      </c>
      <c r="V107">
        <f t="shared" si="60"/>
        <v>3.7796881465259577</v>
      </c>
      <c r="W107">
        <f t="shared" si="60"/>
        <v>7.5300066156522991</v>
      </c>
      <c r="AC107" t="s">
        <v>60</v>
      </c>
      <c r="AD107">
        <f t="shared" ref="AD107:AO107" si="61">AD22*$M$55+$N$55</f>
        <v>6.3123707490528371</v>
      </c>
      <c r="AE107">
        <f t="shared" si="61"/>
        <v>-0.50639010390414718</v>
      </c>
      <c r="AF107">
        <f t="shared" si="61"/>
        <v>1.6853544559748839</v>
      </c>
      <c r="AG107">
        <f t="shared" si="61"/>
        <v>7.1160104210084825</v>
      </c>
      <c r="AH107">
        <f t="shared" si="61"/>
        <v>6.9211886823525681</v>
      </c>
      <c r="AI107">
        <f t="shared" si="61"/>
        <v>-9.2393909260329643E-2</v>
      </c>
      <c r="AJ107">
        <f t="shared" si="61"/>
        <v>2.9760484745703133</v>
      </c>
      <c r="AK107">
        <f t="shared" si="61"/>
        <v>7.4325957463243419</v>
      </c>
    </row>
    <row r="108" spans="1:41" x14ac:dyDescent="0.25">
      <c r="A108" t="s">
        <v>63</v>
      </c>
      <c r="B108">
        <f t="shared" ref="B108:M108" si="62">B23*$B$55+$C$55</f>
        <v>9.6791390155200343</v>
      </c>
      <c r="C108">
        <f t="shared" si="62"/>
        <v>10.621288953137395</v>
      </c>
      <c r="D108">
        <f t="shared" si="62"/>
        <v>0.98444101979411691</v>
      </c>
      <c r="E108">
        <f t="shared" si="62"/>
        <v>1.0921152983789577</v>
      </c>
      <c r="F108">
        <f t="shared" si="62"/>
        <v>1.8458352484728451</v>
      </c>
      <c r="G108">
        <f t="shared" si="62"/>
        <v>0.76909246262443443</v>
      </c>
      <c r="O108" t="s">
        <v>63</v>
      </c>
      <c r="P108">
        <f t="shared" ref="P108:AA108" si="63">P23*$M$55+$N$55</f>
        <v>6.1175490103969246</v>
      </c>
      <c r="Q108">
        <f t="shared" si="63"/>
        <v>7.3351848769963848</v>
      </c>
      <c r="R108">
        <f t="shared" si="63"/>
        <v>5.8983745544090205</v>
      </c>
      <c r="S108">
        <f t="shared" si="63"/>
        <v>-0.38462651724420027</v>
      </c>
      <c r="T108">
        <f t="shared" si="63"/>
        <v>0.10242782939558381</v>
      </c>
      <c r="U108">
        <f t="shared" si="63"/>
        <v>-0.33592108258022257</v>
      </c>
      <c r="AC108" t="s">
        <v>63</v>
      </c>
      <c r="AD108">
        <f t="shared" ref="AD108:AO108" si="64">AD23*$M$55+$N$55</f>
        <v>7.3595375943283745</v>
      </c>
      <c r="AE108">
        <f t="shared" si="64"/>
        <v>7.5056538983203094</v>
      </c>
      <c r="AF108">
        <f t="shared" si="64"/>
        <v>-0.43333195190817886</v>
      </c>
      <c r="AG108">
        <f t="shared" si="64"/>
        <v>-0.43333195190817886</v>
      </c>
      <c r="AH108">
        <f t="shared" si="64"/>
        <v>0.44336587204343303</v>
      </c>
      <c r="AI108">
        <f t="shared" si="64"/>
        <v>-0.53074282123613603</v>
      </c>
    </row>
    <row r="112" spans="1:41" x14ac:dyDescent="0.25">
      <c r="A112" t="s">
        <v>131</v>
      </c>
      <c r="O112" t="s">
        <v>132</v>
      </c>
    </row>
    <row r="113" spans="1:41" x14ac:dyDescent="0.25">
      <c r="A113" s="42"/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  <c r="K113">
        <v>10</v>
      </c>
      <c r="L113">
        <v>11</v>
      </c>
      <c r="M113">
        <v>12</v>
      </c>
      <c r="P113">
        <v>1</v>
      </c>
      <c r="Q113">
        <v>2</v>
      </c>
      <c r="R113">
        <v>3</v>
      </c>
      <c r="S113">
        <v>4</v>
      </c>
      <c r="T113">
        <v>5</v>
      </c>
      <c r="U113">
        <v>6</v>
      </c>
      <c r="V113">
        <v>7</v>
      </c>
      <c r="W113">
        <v>8</v>
      </c>
      <c r="X113">
        <v>9</v>
      </c>
      <c r="Y113">
        <v>10</v>
      </c>
      <c r="Z113">
        <v>11</v>
      </c>
      <c r="AA113">
        <v>12</v>
      </c>
    </row>
    <row r="114" spans="1:41" x14ac:dyDescent="0.25">
      <c r="A114" t="s">
        <v>26</v>
      </c>
      <c r="B114" s="45">
        <f>AVERAGE(B88,P88,AD88)</f>
        <v>4.2914617013432297</v>
      </c>
      <c r="C114" s="45">
        <f t="shared" ref="C114:M114" si="65">AVERAGE(C88,Q88,AE88)</f>
        <v>2.526855841465939</v>
      </c>
      <c r="D114" s="45">
        <f t="shared" si="65"/>
        <v>6.8712459420391241</v>
      </c>
      <c r="E114" s="45">
        <f t="shared" si="65"/>
        <v>3.847095294430094</v>
      </c>
      <c r="F114" s="45">
        <f t="shared" si="65"/>
        <v>1.5018348643012087</v>
      </c>
      <c r="G114" s="45">
        <f t="shared" si="65"/>
        <v>4.0744025759640676</v>
      </c>
      <c r="H114" s="45">
        <f t="shared" si="65"/>
        <v>-8.6750254122383172E-2</v>
      </c>
      <c r="I114" s="45">
        <f t="shared" si="65"/>
        <v>0.49475960023395132</v>
      </c>
      <c r="J114" s="45">
        <f t="shared" si="65"/>
        <v>3.8650562606296415</v>
      </c>
      <c r="K114" s="45">
        <f t="shared" si="65"/>
        <v>-0.32388567630983339</v>
      </c>
      <c r="L114" s="45">
        <f t="shared" si="65"/>
        <v>-0.47855482134917243</v>
      </c>
      <c r="M114" s="45">
        <f t="shared" si="65"/>
        <v>6.001375137823362</v>
      </c>
      <c r="O114" t="s">
        <v>26</v>
      </c>
      <c r="P114">
        <f>_xlfn.STDEV.S(B88,P88,AD88)</f>
        <v>1.2796707729613088</v>
      </c>
      <c r="Q114">
        <f t="shared" ref="Q114:AA114" si="66">_xlfn.STDEV.S(C88,Q88,AE88)</f>
        <v>1.4239630973403945</v>
      </c>
      <c r="R114">
        <f t="shared" si="66"/>
        <v>0.49398777644807917</v>
      </c>
      <c r="S114">
        <f t="shared" si="66"/>
        <v>0.99738907806310917</v>
      </c>
      <c r="T114">
        <f t="shared" si="66"/>
        <v>1.0861324105638186</v>
      </c>
      <c r="U114">
        <f t="shared" si="66"/>
        <v>1.192938114293439</v>
      </c>
      <c r="V114">
        <f t="shared" si="66"/>
        <v>0.8153585756533116</v>
      </c>
      <c r="W114">
        <f t="shared" si="66"/>
        <v>0.82758164161568015</v>
      </c>
      <c r="X114">
        <f t="shared" si="66"/>
        <v>1.4804557604878892</v>
      </c>
      <c r="Y114">
        <f t="shared" si="66"/>
        <v>0.73195389711971204</v>
      </c>
      <c r="Z114">
        <f t="shared" si="66"/>
        <v>0.76415742859887925</v>
      </c>
      <c r="AA114">
        <f t="shared" si="66"/>
        <v>1.1927985978723357</v>
      </c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</row>
    <row r="115" spans="1:41" x14ac:dyDescent="0.25">
      <c r="A115" t="s">
        <v>38</v>
      </c>
      <c r="B115" s="45">
        <f t="shared" ref="B115:B134" si="67">AVERAGE(B89,P89,AD89)</f>
        <v>-0.323030392205093</v>
      </c>
      <c r="C115" s="45">
        <f t="shared" ref="C115:C134" si="68">AVERAGE(C89,Q89,AE89)</f>
        <v>-0.37515696328803311</v>
      </c>
      <c r="D115" s="45">
        <f t="shared" ref="D115:D134" si="69">AVERAGE(D89,R89,AF89)</f>
        <v>-0.35892181840004023</v>
      </c>
      <c r="E115" s="45">
        <f t="shared" ref="E115:E134" si="70">AVERAGE(E89,S89,AG89)</f>
        <v>4.6251679618559711</v>
      </c>
      <c r="F115" s="45">
        <f t="shared" ref="F115:F134" si="71">AVERAGE(F89,T89,AH89)</f>
        <v>6.7008226800214201</v>
      </c>
      <c r="G115" s="45">
        <f t="shared" ref="G115:G134" si="72">AVERAGE(G89,U89,AI89)</f>
        <v>0.38495473793829671</v>
      </c>
      <c r="H115" s="45">
        <f t="shared" ref="H115:H134" si="73">AVERAGE(H89,V89,AJ89)</f>
        <v>-0.51273567933463893</v>
      </c>
      <c r="I115" s="45">
        <f t="shared" ref="I115:I134" si="74">AVERAGE(I89,W89,AK89)</f>
        <v>-0.29269068613992166</v>
      </c>
      <c r="J115" s="45">
        <f t="shared" ref="J115:J134" si="75">AVERAGE(J89,X89,AL89)</f>
        <v>7.6412467963272244</v>
      </c>
      <c r="K115" s="45">
        <f t="shared" ref="K115:K134" si="76">AVERAGE(K89,Y89,AM89)</f>
        <v>8.1244904972508625</v>
      </c>
      <c r="L115" s="45">
        <f t="shared" ref="L115:L134" si="77">AVERAGE(L89,Z89,AN89)</f>
        <v>5.7407575355107356</v>
      </c>
      <c r="M115" s="45">
        <f t="shared" ref="M115:M134" si="78">AVERAGE(M89,AA89,AO89)</f>
        <v>3.8992218655130344</v>
      </c>
      <c r="O115" t="s">
        <v>38</v>
      </c>
      <c r="P115">
        <f t="shared" ref="P115:P134" si="79">_xlfn.STDEV.S(B89,P89,AD89)</f>
        <v>0.75233207229227894</v>
      </c>
      <c r="Q115">
        <f t="shared" ref="Q115:Q134" si="80">_xlfn.STDEV.S(C89,Q89,AE89)</f>
        <v>0.7464747378414579</v>
      </c>
      <c r="R115">
        <f t="shared" ref="R115:R134" si="81">_xlfn.STDEV.S(D89,R89,AF89)</f>
        <v>0.71936738539117717</v>
      </c>
      <c r="S115">
        <f t="shared" ref="S115:S134" si="82">_xlfn.STDEV.S(E89,S89,AG89)</f>
        <v>1.9335537200816646</v>
      </c>
      <c r="T115">
        <f t="shared" ref="T115:T134" si="83">_xlfn.STDEV.S(F89,T89,AH89)</f>
        <v>1.5162090120762355</v>
      </c>
      <c r="U115">
        <f t="shared" ref="U115:U134" si="84">_xlfn.STDEV.S(G89,U89,AI89)</f>
        <v>0.94600314917262796</v>
      </c>
      <c r="V115">
        <f t="shared" ref="V115:V134" si="85">_xlfn.STDEV.S(H89,V89,AJ89)</f>
        <v>0.7748372293208815</v>
      </c>
      <c r="W115">
        <f t="shared" ref="W115:W134" si="86">_xlfn.STDEV.S(I89,W89,AK89)</f>
        <v>0.86373487618436073</v>
      </c>
      <c r="X115">
        <f t="shared" ref="X115:X134" si="87">_xlfn.STDEV.S(J89,X89,AL89)</f>
        <v>1.8048333956183502</v>
      </c>
      <c r="Y115">
        <f t="shared" ref="Y115:Y134" si="88">_xlfn.STDEV.S(K89,Y89,AM89)</f>
        <v>1.9942263704838978</v>
      </c>
      <c r="Z115">
        <f t="shared" ref="Z115:Z134" si="89">_xlfn.STDEV.S(L89,Z89,AN89)</f>
        <v>1.5555099669127423</v>
      </c>
      <c r="AA115">
        <f t="shared" ref="AA115:AA134" si="90">_xlfn.STDEV.S(M89,AA89,AO89)</f>
        <v>1.1075723528885586</v>
      </c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</row>
    <row r="116" spans="1:41" x14ac:dyDescent="0.25">
      <c r="A116" t="s">
        <v>49</v>
      </c>
      <c r="B116" s="45">
        <f t="shared" si="67"/>
        <v>7.9573968530396781</v>
      </c>
      <c r="C116" s="45">
        <f t="shared" si="68"/>
        <v>5.9394051729848698</v>
      </c>
      <c r="D116" s="45">
        <f t="shared" si="69"/>
        <v>3.6086845726365708</v>
      </c>
      <c r="E116" s="45">
        <f t="shared" si="70"/>
        <v>7.6493491156691489</v>
      </c>
      <c r="F116" s="45">
        <f t="shared" si="71"/>
        <v>4.6964850394383104</v>
      </c>
      <c r="G116" s="45">
        <f t="shared" si="72"/>
        <v>1.411235761607027</v>
      </c>
      <c r="H116" s="45">
        <f t="shared" si="73"/>
        <v>7.8980079936174832</v>
      </c>
      <c r="I116" s="45">
        <f t="shared" si="74"/>
        <v>7.9881718277082578</v>
      </c>
      <c r="J116" s="45">
        <f t="shared" si="75"/>
        <v>7.5173373728543913</v>
      </c>
      <c r="K116" s="45">
        <f t="shared" si="76"/>
        <v>5.6582912583626239</v>
      </c>
      <c r="L116" s="45">
        <f t="shared" si="77"/>
        <v>6.2423669650331801</v>
      </c>
      <c r="M116" s="45">
        <f t="shared" si="78"/>
        <v>6.1731652180595802</v>
      </c>
      <c r="O116" t="s">
        <v>49</v>
      </c>
      <c r="P116">
        <f t="shared" si="79"/>
        <v>1.1568328009215372</v>
      </c>
      <c r="Q116">
        <f t="shared" si="80"/>
        <v>0.64332341087411515</v>
      </c>
      <c r="R116">
        <f t="shared" si="81"/>
        <v>1.1879024194000909</v>
      </c>
      <c r="S116">
        <f t="shared" si="82"/>
        <v>1.3589788270159917</v>
      </c>
      <c r="T116">
        <f t="shared" si="83"/>
        <v>0.71726706026714304</v>
      </c>
      <c r="U116">
        <f t="shared" si="84"/>
        <v>0.58918221635185664</v>
      </c>
      <c r="V116">
        <f t="shared" si="85"/>
        <v>1.1091232457654494</v>
      </c>
      <c r="W116">
        <f t="shared" si="86"/>
        <v>1.390641124548438</v>
      </c>
      <c r="X116">
        <f t="shared" si="87"/>
        <v>1.769242264625023</v>
      </c>
      <c r="Y116">
        <f t="shared" si="88"/>
        <v>1.436592619455153</v>
      </c>
      <c r="Z116">
        <f t="shared" si="89"/>
        <v>1.5264366918324825</v>
      </c>
      <c r="AA116">
        <f t="shared" si="90"/>
        <v>1.9596749330364895</v>
      </c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</row>
    <row r="117" spans="1:41" x14ac:dyDescent="0.25">
      <c r="A117" t="s">
        <v>60</v>
      </c>
      <c r="B117" s="45">
        <f t="shared" si="67"/>
        <v>6.3192510158473683</v>
      </c>
      <c r="C117" s="45">
        <f t="shared" si="68"/>
        <v>5.0250443422205358</v>
      </c>
      <c r="D117" s="45">
        <f t="shared" si="69"/>
        <v>4.7443504430996226</v>
      </c>
      <c r="E117" s="45">
        <f t="shared" si="70"/>
        <v>-0.1508355495696144</v>
      </c>
      <c r="F117" s="45">
        <f t="shared" si="71"/>
        <v>8.9033574363731862</v>
      </c>
      <c r="G117" s="45">
        <f t="shared" si="72"/>
        <v>7.2942912587420468</v>
      </c>
      <c r="H117" s="45">
        <f t="shared" si="73"/>
        <v>-0.22775010658795006</v>
      </c>
      <c r="I117" s="45">
        <f t="shared" si="74"/>
        <v>-0.47129253300991641</v>
      </c>
      <c r="J117" s="45">
        <f t="shared" si="75"/>
        <v>4.0021997080728404</v>
      </c>
      <c r="K117" s="45">
        <f t="shared" si="76"/>
        <v>8.2317447603343723</v>
      </c>
      <c r="L117" s="45">
        <f t="shared" si="77"/>
        <v>-0.45718797183273763</v>
      </c>
      <c r="M117" s="45">
        <f t="shared" si="78"/>
        <v>-0.11195825555911254</v>
      </c>
      <c r="O117" t="s">
        <v>60</v>
      </c>
      <c r="P117">
        <f t="shared" si="79"/>
        <v>0.85542539958728026</v>
      </c>
      <c r="Q117">
        <f t="shared" si="80"/>
        <v>0.6750876182705513</v>
      </c>
      <c r="R117">
        <f t="shared" si="81"/>
        <v>1.378679593882469</v>
      </c>
      <c r="S117">
        <f t="shared" si="82"/>
        <v>0.99454131705591842</v>
      </c>
      <c r="T117">
        <f t="shared" si="83"/>
        <v>0.88201400801753083</v>
      </c>
      <c r="U117">
        <f t="shared" si="84"/>
        <v>1.6749728485498283</v>
      </c>
      <c r="V117">
        <f t="shared" si="85"/>
        <v>0.74795559112171384</v>
      </c>
      <c r="W117">
        <f t="shared" si="86"/>
        <v>0.7294785333416568</v>
      </c>
      <c r="X117">
        <f t="shared" si="87"/>
        <v>1.3963114513858126</v>
      </c>
      <c r="Y117">
        <f t="shared" si="88"/>
        <v>2.5275306110744196</v>
      </c>
      <c r="Z117">
        <f t="shared" si="89"/>
        <v>0.86679663921236483</v>
      </c>
      <c r="AA117">
        <f t="shared" si="90"/>
        <v>0.82709781293177786</v>
      </c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</row>
    <row r="118" spans="1:41" x14ac:dyDescent="0.25">
      <c r="A118" t="s">
        <v>63</v>
      </c>
      <c r="B118" s="45">
        <f t="shared" si="67"/>
        <v>5.9432615780072382</v>
      </c>
      <c r="C118" s="45">
        <f t="shared" si="68"/>
        <v>6.7247248756479294</v>
      </c>
      <c r="D118" s="45">
        <f t="shared" si="69"/>
        <v>6.5076810033708412</v>
      </c>
      <c r="E118" s="45">
        <f t="shared" si="70"/>
        <v>8.0206268643821677</v>
      </c>
      <c r="F118" s="45">
        <f t="shared" si="71"/>
        <v>5.6526937789266283</v>
      </c>
      <c r="G118" s="45">
        <f t="shared" si="72"/>
        <v>6.3410226277630635</v>
      </c>
      <c r="H118" s="45">
        <f t="shared" si="73"/>
        <v>5.2284646812300739</v>
      </c>
      <c r="I118" s="45">
        <f t="shared" si="74"/>
        <v>7.4369711732129469</v>
      </c>
      <c r="J118" s="45">
        <f t="shared" si="75"/>
        <v>2.9656247689430786</v>
      </c>
      <c r="K118" s="45">
        <f t="shared" si="76"/>
        <v>7.3387202728823224</v>
      </c>
      <c r="L118" s="45">
        <f t="shared" si="77"/>
        <v>2.6648393199118048</v>
      </c>
      <c r="M118" s="45">
        <f t="shared" si="78"/>
        <v>0.62935244846500249</v>
      </c>
      <c r="O118" t="s">
        <v>63</v>
      </c>
      <c r="P118">
        <f t="shared" si="79"/>
        <v>1.2702086082227</v>
      </c>
      <c r="Q118">
        <f t="shared" si="80"/>
        <v>0.98714612321300788</v>
      </c>
      <c r="R118">
        <f t="shared" si="81"/>
        <v>0.98391311692582262</v>
      </c>
      <c r="S118">
        <f t="shared" si="82"/>
        <v>0.87443570479414023</v>
      </c>
      <c r="T118">
        <f t="shared" si="83"/>
        <v>0.38768511104854764</v>
      </c>
      <c r="U118">
        <f t="shared" si="84"/>
        <v>0.36241456274620776</v>
      </c>
      <c r="V118">
        <f t="shared" si="85"/>
        <v>1.8219963194113487</v>
      </c>
      <c r="W118">
        <f t="shared" si="86"/>
        <v>0.61233774344333447</v>
      </c>
      <c r="X118">
        <f t="shared" si="87"/>
        <v>0.40621452516542067</v>
      </c>
      <c r="Y118">
        <f t="shared" si="88"/>
        <v>1.3858929503956394</v>
      </c>
      <c r="Z118">
        <f t="shared" si="89"/>
        <v>0.68166751624161237</v>
      </c>
      <c r="AA118">
        <f t="shared" si="90"/>
        <v>0.98687132284767365</v>
      </c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</row>
    <row r="119" spans="1:41" x14ac:dyDescent="0.25">
      <c r="A119" t="s">
        <v>66</v>
      </c>
      <c r="B119" s="45">
        <f t="shared" si="67"/>
        <v>8.207346283696161</v>
      </c>
      <c r="C119" s="45">
        <f t="shared" si="68"/>
        <v>5.4536108728490857</v>
      </c>
      <c r="D119" s="45">
        <f t="shared" si="69"/>
        <v>8.597875551316875</v>
      </c>
      <c r="E119" s="45">
        <f t="shared" si="70"/>
        <v>6.2448870580411793</v>
      </c>
      <c r="F119" s="45">
        <f t="shared" si="71"/>
        <v>7.2886937793060511</v>
      </c>
      <c r="G119" s="45">
        <f t="shared" si="72"/>
        <v>0.11192788955589912</v>
      </c>
      <c r="H119" s="45">
        <f t="shared" si="73"/>
        <v>6.0372665640183074</v>
      </c>
      <c r="I119" s="45">
        <f t="shared" si="74"/>
        <v>7.2989724416650077</v>
      </c>
      <c r="J119" s="45">
        <f t="shared" si="75"/>
        <v>-4.1885971378699427E-2</v>
      </c>
      <c r="K119" s="45">
        <f t="shared" si="76"/>
        <v>1.4723504423407772</v>
      </c>
      <c r="L119" s="45">
        <f t="shared" si="77"/>
        <v>-7.3936245653351954E-2</v>
      </c>
      <c r="M119" s="45">
        <f t="shared" si="78"/>
        <v>1.2941686109721156</v>
      </c>
      <c r="O119" t="s">
        <v>66</v>
      </c>
      <c r="P119">
        <f t="shared" si="79"/>
        <v>1.118169638731793</v>
      </c>
      <c r="Q119">
        <f t="shared" si="80"/>
        <v>0.90817544267705674</v>
      </c>
      <c r="R119">
        <f t="shared" si="81"/>
        <v>1.2307066119555441</v>
      </c>
      <c r="S119">
        <f t="shared" si="82"/>
        <v>1.2474796812738611</v>
      </c>
      <c r="T119">
        <f t="shared" si="83"/>
        <v>1.0686906464052111</v>
      </c>
      <c r="U119">
        <f t="shared" si="84"/>
        <v>0.79416828405063611</v>
      </c>
      <c r="V119">
        <f t="shared" si="85"/>
        <v>1.2658405885967481</v>
      </c>
      <c r="W119">
        <f t="shared" si="86"/>
        <v>0.94578564481992189</v>
      </c>
      <c r="X119">
        <f t="shared" si="87"/>
        <v>0.85581378370614314</v>
      </c>
      <c r="Y119">
        <f t="shared" si="88"/>
        <v>0.99739478727683106</v>
      </c>
      <c r="Z119">
        <f t="shared" si="89"/>
        <v>0.73667723905840354</v>
      </c>
      <c r="AA119">
        <f t="shared" si="90"/>
        <v>0.65259530662831666</v>
      </c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</row>
    <row r="120" spans="1:41" x14ac:dyDescent="0.25">
      <c r="A120" t="s">
        <v>77</v>
      </c>
      <c r="B120" s="45">
        <f t="shared" si="67"/>
        <v>0.68491540906897785</v>
      </c>
      <c r="C120" s="45">
        <f t="shared" si="68"/>
        <v>4.3251920376232151</v>
      </c>
      <c r="D120" s="45">
        <f t="shared" si="69"/>
        <v>5.446783853113236</v>
      </c>
      <c r="E120" s="45">
        <f t="shared" si="70"/>
        <v>4.8528800057892036</v>
      </c>
      <c r="F120" s="45">
        <f t="shared" si="71"/>
        <v>1.8793440751643981E-2</v>
      </c>
      <c r="G120" s="45">
        <f t="shared" si="72"/>
        <v>8.0821768137193271</v>
      </c>
      <c r="H120" s="45">
        <f t="shared" si="73"/>
        <v>6.9324063820790967</v>
      </c>
      <c r="I120" s="45">
        <f t="shared" si="74"/>
        <v>0.21277514840489106</v>
      </c>
      <c r="J120" s="45">
        <f t="shared" si="75"/>
        <v>5.3459365942642449</v>
      </c>
      <c r="K120" s="45">
        <f t="shared" si="76"/>
        <v>7.1605536946157358</v>
      </c>
      <c r="L120" s="45">
        <f t="shared" si="77"/>
        <v>4.7153012897425972</v>
      </c>
      <c r="M120" s="45">
        <f t="shared" si="78"/>
        <v>4.0684155872308843</v>
      </c>
      <c r="O120" t="s">
        <v>77</v>
      </c>
      <c r="P120">
        <f t="shared" si="79"/>
        <v>1.934220578729247</v>
      </c>
      <c r="Q120">
        <f t="shared" si="80"/>
        <v>1.1398663418914776</v>
      </c>
      <c r="R120">
        <f t="shared" si="81"/>
        <v>1.1063879522611295</v>
      </c>
      <c r="S120">
        <f t="shared" si="82"/>
        <v>1.2303077106376532</v>
      </c>
      <c r="T120">
        <f t="shared" si="83"/>
        <v>1.1403154782498464</v>
      </c>
      <c r="U120">
        <f t="shared" si="84"/>
        <v>1.7041391522179323</v>
      </c>
      <c r="V120">
        <f t="shared" si="85"/>
        <v>1.6416148731568716</v>
      </c>
      <c r="W120">
        <f t="shared" si="86"/>
        <v>1.2814863431685768</v>
      </c>
      <c r="X120">
        <f t="shared" si="87"/>
        <v>0.8472086258039665</v>
      </c>
      <c r="Y120">
        <f t="shared" si="88"/>
        <v>1.399632871631884</v>
      </c>
      <c r="Z120">
        <f t="shared" si="89"/>
        <v>2.0142827847123428</v>
      </c>
      <c r="AA120">
        <f t="shared" si="90"/>
        <v>1.0860058032021487</v>
      </c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</row>
    <row r="121" spans="1:41" x14ac:dyDescent="0.25">
      <c r="A121" t="s">
        <v>88</v>
      </c>
      <c r="B121" s="45">
        <f t="shared" si="67"/>
        <v>6.3901938372345954</v>
      </c>
      <c r="C121" s="45">
        <f t="shared" si="68"/>
        <v>1.9004664512638465</v>
      </c>
      <c r="D121" s="45">
        <f t="shared" si="69"/>
        <v>7.2682279732005766</v>
      </c>
      <c r="E121" s="45">
        <f t="shared" si="70"/>
        <v>4.2482774806048793</v>
      </c>
      <c r="F121" s="45">
        <f t="shared" si="71"/>
        <v>5.7988405891227108</v>
      </c>
      <c r="G121" s="45">
        <f t="shared" si="72"/>
        <v>6.6085740215260529</v>
      </c>
      <c r="H121" s="45">
        <f t="shared" si="73"/>
        <v>7.3656388425285328</v>
      </c>
      <c r="I121" s="45">
        <f t="shared" si="74"/>
        <v>3.7855911043991584</v>
      </c>
      <c r="J121" s="45">
        <f t="shared" si="75"/>
        <v>6.5333242734109769</v>
      </c>
      <c r="K121" s="45">
        <f t="shared" si="76"/>
        <v>7.2485564387915495</v>
      </c>
      <c r="L121" s="45">
        <f t="shared" si="77"/>
        <v>6.8742928222629729</v>
      </c>
      <c r="M121" s="45">
        <f t="shared" si="78"/>
        <v>-0.51273567933463882</v>
      </c>
      <c r="O121" t="s">
        <v>88</v>
      </c>
      <c r="P121">
        <f t="shared" si="79"/>
        <v>1.4373127514719934</v>
      </c>
      <c r="Q121">
        <f t="shared" si="80"/>
        <v>1.431938430109827</v>
      </c>
      <c r="R121">
        <f t="shared" si="81"/>
        <v>1.4531651600837043</v>
      </c>
      <c r="S121">
        <f t="shared" si="82"/>
        <v>1.4646549985873656</v>
      </c>
      <c r="T121">
        <f t="shared" si="83"/>
        <v>1.2563552307517674</v>
      </c>
      <c r="U121">
        <f t="shared" si="84"/>
        <v>2.6629654907422244</v>
      </c>
      <c r="V121">
        <f t="shared" si="85"/>
        <v>1.2033840077131863</v>
      </c>
      <c r="W121">
        <f t="shared" si="86"/>
        <v>2.8307255767024135</v>
      </c>
      <c r="X121">
        <f t="shared" si="87"/>
        <v>1.3951675619731927</v>
      </c>
      <c r="Y121">
        <f t="shared" si="88"/>
        <v>1.3736385703932423</v>
      </c>
      <c r="Z121">
        <f t="shared" si="89"/>
        <v>1.4954795795708429</v>
      </c>
      <c r="AA121">
        <f t="shared" si="90"/>
        <v>0.77670532990887342</v>
      </c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</row>
    <row r="122" spans="1:41" x14ac:dyDescent="0.25">
      <c r="A122" t="s">
        <v>26</v>
      </c>
      <c r="B122" s="45">
        <f t="shared" si="67"/>
        <v>4.7558738988605063</v>
      </c>
      <c r="C122" s="45">
        <f t="shared" si="68"/>
        <v>7.2301754570906693</v>
      </c>
      <c r="D122" s="45">
        <f t="shared" si="69"/>
        <v>8.4799226103730767</v>
      </c>
      <c r="E122" s="45">
        <f t="shared" si="70"/>
        <v>-8.2069071199421792E-2</v>
      </c>
      <c r="F122" s="45">
        <f t="shared" si="71"/>
        <v>0.47081164530122166</v>
      </c>
      <c r="G122" s="45">
        <f t="shared" si="72"/>
        <v>1.3646456575517885</v>
      </c>
      <c r="H122" s="45">
        <f t="shared" si="73"/>
        <v>8.2081863146988283</v>
      </c>
      <c r="I122" s="45">
        <f t="shared" si="74"/>
        <v>8.5914380408782129</v>
      </c>
      <c r="J122" s="45">
        <f t="shared" si="75"/>
        <v>4.6618689128494379</v>
      </c>
      <c r="K122" s="45">
        <f t="shared" si="76"/>
        <v>-9.430934704787397E-3</v>
      </c>
      <c r="L122" s="45">
        <f t="shared" si="77"/>
        <v>7.6360845854946362</v>
      </c>
      <c r="M122" s="45">
        <f t="shared" si="78"/>
        <v>-4.8308228715288649E-2</v>
      </c>
      <c r="O122" t="s">
        <v>26</v>
      </c>
      <c r="P122">
        <f t="shared" si="79"/>
        <v>1.2640516784237457</v>
      </c>
      <c r="Q122">
        <f t="shared" si="80"/>
        <v>0.8466251339522598</v>
      </c>
      <c r="R122">
        <f t="shared" si="81"/>
        <v>0.42727296555869049</v>
      </c>
      <c r="S122">
        <f t="shared" si="82"/>
        <v>0.26340152905716424</v>
      </c>
      <c r="T122">
        <f t="shared" si="83"/>
        <v>0.33318485967200856</v>
      </c>
      <c r="U122">
        <f t="shared" si="84"/>
        <v>0.28318739764887824</v>
      </c>
      <c r="V122">
        <f t="shared" si="85"/>
        <v>0.60114604698200269</v>
      </c>
      <c r="W122">
        <f t="shared" si="86"/>
        <v>0.40020708930676174</v>
      </c>
      <c r="X122">
        <f t="shared" si="87"/>
        <v>0.32138140287615141</v>
      </c>
      <c r="Y122">
        <f t="shared" si="88"/>
        <v>0.3763622816509139</v>
      </c>
      <c r="Z122">
        <f t="shared" si="89"/>
        <v>0.96966096272444358</v>
      </c>
      <c r="AA122">
        <f t="shared" si="90"/>
        <v>0.49213518789239546</v>
      </c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</row>
    <row r="123" spans="1:41" x14ac:dyDescent="0.25">
      <c r="A123" t="s">
        <v>38</v>
      </c>
      <c r="B123" s="45">
        <f t="shared" si="67"/>
        <v>7.0336431502252736</v>
      </c>
      <c r="C123" s="45">
        <f t="shared" si="68"/>
        <v>7.2528176062131777</v>
      </c>
      <c r="D123" s="45">
        <f t="shared" si="69"/>
        <v>7.1814700224266899</v>
      </c>
      <c r="E123" s="45">
        <f t="shared" si="70"/>
        <v>7.5544583393491918</v>
      </c>
      <c r="F123" s="45">
        <f t="shared" si="71"/>
        <v>-0.13419564228236158</v>
      </c>
      <c r="G123" s="45">
        <f t="shared" si="72"/>
        <v>7.7749386011473156</v>
      </c>
      <c r="H123" s="45">
        <f t="shared" si="73"/>
        <v>7.4925036276127743</v>
      </c>
      <c r="I123" s="45">
        <f t="shared" si="74"/>
        <v>0.37467607557933863</v>
      </c>
      <c r="J123" s="45">
        <f t="shared" si="75"/>
        <v>6.9635708660448614</v>
      </c>
      <c r="K123" s="45">
        <f t="shared" si="76"/>
        <v>7.6335187331804137</v>
      </c>
      <c r="L123" s="45">
        <f t="shared" si="77"/>
        <v>7.0840591530987327</v>
      </c>
      <c r="M123" s="45">
        <f t="shared" si="78"/>
        <v>0.10678093182538333</v>
      </c>
      <c r="O123" t="s">
        <v>38</v>
      </c>
      <c r="P123">
        <f t="shared" si="79"/>
        <v>0.97462040616641754</v>
      </c>
      <c r="Q123">
        <f t="shared" si="80"/>
        <v>1.4677421919652258</v>
      </c>
      <c r="R123">
        <f t="shared" si="81"/>
        <v>0.76131783941551823</v>
      </c>
      <c r="S123">
        <f t="shared" si="82"/>
        <v>0.60713295616683283</v>
      </c>
      <c r="T123">
        <f t="shared" si="83"/>
        <v>0.25905964333028525</v>
      </c>
      <c r="U123">
        <f t="shared" si="84"/>
        <v>0.83214978491463809</v>
      </c>
      <c r="V123">
        <f t="shared" si="85"/>
        <v>0.79826647364496361</v>
      </c>
      <c r="W123">
        <f t="shared" si="86"/>
        <v>0.22836786468444187</v>
      </c>
      <c r="X123">
        <f t="shared" si="87"/>
        <v>0.90626446377440961</v>
      </c>
      <c r="Y123">
        <f t="shared" si="88"/>
        <v>0.80860633730411546</v>
      </c>
      <c r="Z123">
        <f t="shared" si="89"/>
        <v>0.9601337978875798</v>
      </c>
      <c r="AA123">
        <f t="shared" si="90"/>
        <v>0.21635175691707517</v>
      </c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</row>
    <row r="124" spans="1:41" x14ac:dyDescent="0.25">
      <c r="A124" t="s">
        <v>49</v>
      </c>
      <c r="B124" s="45">
        <f t="shared" si="67"/>
        <v>8.4307971602077654</v>
      </c>
      <c r="C124" s="45">
        <f t="shared" si="68"/>
        <v>-7.2240930545945048E-2</v>
      </c>
      <c r="D124" s="45">
        <f t="shared" si="69"/>
        <v>1.6876532402042381</v>
      </c>
      <c r="E124" s="45">
        <f t="shared" si="70"/>
        <v>7.5621558962918547</v>
      </c>
      <c r="F124" s="45">
        <f t="shared" si="71"/>
        <v>-0.10898764084563191</v>
      </c>
      <c r="G124" s="45">
        <f t="shared" si="72"/>
        <v>-4.062592487469955E-2</v>
      </c>
      <c r="H124" s="45">
        <f t="shared" si="73"/>
        <v>-0.22862064379476457</v>
      </c>
      <c r="I124" s="45">
        <f t="shared" si="74"/>
        <v>6.0496300507818601</v>
      </c>
      <c r="J124" s="45">
        <f t="shared" si="75"/>
        <v>-9.8304216087414645E-2</v>
      </c>
      <c r="K124" s="45">
        <f t="shared" si="76"/>
        <v>-6.3268073997208241E-2</v>
      </c>
      <c r="L124" s="45">
        <f t="shared" si="77"/>
        <v>0.66009691692943429</v>
      </c>
      <c r="M124" s="45">
        <f t="shared" si="78"/>
        <v>5.2758948162879795</v>
      </c>
      <c r="O124" t="s">
        <v>49</v>
      </c>
      <c r="P124">
        <f t="shared" si="79"/>
        <v>0.71734252255181563</v>
      </c>
      <c r="Q124">
        <f t="shared" si="80"/>
        <v>0.29162392571747997</v>
      </c>
      <c r="R124">
        <f t="shared" si="81"/>
        <v>0.58374965804374979</v>
      </c>
      <c r="S124">
        <f t="shared" si="82"/>
        <v>0.64155390978826088</v>
      </c>
      <c r="T124">
        <f t="shared" si="83"/>
        <v>0.23908940793069106</v>
      </c>
      <c r="U124">
        <f t="shared" si="84"/>
        <v>0.24551620886651493</v>
      </c>
      <c r="V124">
        <f t="shared" si="85"/>
        <v>0.28401408781917109</v>
      </c>
      <c r="W124">
        <f t="shared" si="86"/>
        <v>0.4269496631068444</v>
      </c>
      <c r="X124">
        <f t="shared" si="87"/>
        <v>0.29138856741246505</v>
      </c>
      <c r="Y124">
        <f t="shared" si="88"/>
        <v>0.29969702577703261</v>
      </c>
      <c r="Z124">
        <f t="shared" si="89"/>
        <v>0.53938695036560713</v>
      </c>
      <c r="AA124">
        <f t="shared" si="90"/>
        <v>1.6912904839620817</v>
      </c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</row>
    <row r="125" spans="1:41" x14ac:dyDescent="0.25">
      <c r="A125" t="s">
        <v>60</v>
      </c>
      <c r="B125" s="45">
        <f t="shared" si="67"/>
        <v>-0.12607806983836531</v>
      </c>
      <c r="C125" s="45">
        <f t="shared" si="68"/>
        <v>0.57592007157184177</v>
      </c>
      <c r="D125" s="45">
        <f t="shared" si="69"/>
        <v>0.17685321600579704</v>
      </c>
      <c r="E125" s="45">
        <f t="shared" si="70"/>
        <v>-0.13974736241213717</v>
      </c>
      <c r="F125" s="45">
        <f t="shared" si="71"/>
        <v>-0.19272921759981751</v>
      </c>
      <c r="G125" s="45">
        <f t="shared" si="72"/>
        <v>1.130511356281966</v>
      </c>
      <c r="H125" s="45">
        <f t="shared" si="73"/>
        <v>8.0270338686166856</v>
      </c>
      <c r="I125" s="45">
        <f t="shared" si="74"/>
        <v>8.3632907283415729</v>
      </c>
      <c r="J125" s="45">
        <f t="shared" si="75"/>
        <v>7.8176723001801856</v>
      </c>
      <c r="K125" s="45">
        <f t="shared" si="76"/>
        <v>-0.12522278573362508</v>
      </c>
      <c r="L125" s="45">
        <f t="shared" si="77"/>
        <v>4.710154332012082</v>
      </c>
      <c r="M125" s="45">
        <f t="shared" si="78"/>
        <v>-0.18204579284159994</v>
      </c>
      <c r="O125" t="s">
        <v>60</v>
      </c>
      <c r="P125">
        <f t="shared" si="79"/>
        <v>0.24499959542316263</v>
      </c>
      <c r="Q125">
        <f t="shared" si="80"/>
        <v>0.25448854920289171</v>
      </c>
      <c r="R125">
        <f t="shared" si="81"/>
        <v>0.24676303486186063</v>
      </c>
      <c r="S125">
        <f t="shared" si="82"/>
        <v>0.33887938704455228</v>
      </c>
      <c r="T125">
        <f t="shared" si="83"/>
        <v>0.31497082772993146</v>
      </c>
      <c r="U125">
        <f t="shared" si="84"/>
        <v>0.29423230211523943</v>
      </c>
      <c r="V125">
        <f t="shared" si="85"/>
        <v>0.87208954808125072</v>
      </c>
      <c r="W125">
        <f t="shared" si="86"/>
        <v>1.0091461532686774</v>
      </c>
      <c r="X125">
        <f t="shared" si="87"/>
        <v>1.2734771748997664</v>
      </c>
      <c r="Y125">
        <f t="shared" si="88"/>
        <v>0.26986814343699272</v>
      </c>
      <c r="Z125">
        <f t="shared" si="89"/>
        <v>0.5220314911576478</v>
      </c>
      <c r="AA125">
        <f t="shared" si="90"/>
        <v>0.36747577508077295</v>
      </c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</row>
    <row r="126" spans="1:41" x14ac:dyDescent="0.25">
      <c r="A126" t="s">
        <v>63</v>
      </c>
      <c r="B126" s="45">
        <f t="shared" si="67"/>
        <v>-0.22263365506158195</v>
      </c>
      <c r="C126" s="45">
        <f t="shared" si="68"/>
        <v>-4.3611792690253871E-2</v>
      </c>
      <c r="D126" s="45">
        <f t="shared" si="69"/>
        <v>-3.7204788455738047E-2</v>
      </c>
      <c r="E126" s="45">
        <f t="shared" si="70"/>
        <v>-0.15299663948457573</v>
      </c>
      <c r="F126" s="45">
        <f t="shared" si="71"/>
        <v>-0.13761677870132324</v>
      </c>
      <c r="G126" s="45">
        <f t="shared" si="72"/>
        <v>7.5822016868959947</v>
      </c>
      <c r="H126" s="45">
        <f t="shared" si="73"/>
        <v>0.1465135099406254</v>
      </c>
      <c r="I126" s="45">
        <f t="shared" si="74"/>
        <v>3.7979088318564878</v>
      </c>
      <c r="J126" s="45">
        <f t="shared" si="75"/>
        <v>-0.16025892782383178</v>
      </c>
      <c r="K126" s="45">
        <f t="shared" si="76"/>
        <v>7.1818900379280235</v>
      </c>
      <c r="L126" s="45">
        <f t="shared" si="77"/>
        <v>0.32254950449639885</v>
      </c>
      <c r="M126" s="45">
        <f t="shared" si="78"/>
        <v>4.0094314902079491</v>
      </c>
      <c r="O126" t="s">
        <v>63</v>
      </c>
      <c r="P126">
        <f t="shared" si="79"/>
        <v>0.43575884801475318</v>
      </c>
      <c r="Q126">
        <f t="shared" si="80"/>
        <v>0.36086372975444053</v>
      </c>
      <c r="R126">
        <f t="shared" si="81"/>
        <v>0.30831023648998362</v>
      </c>
      <c r="S126">
        <f t="shared" si="82"/>
        <v>0.22209563050705766</v>
      </c>
      <c r="T126">
        <f t="shared" si="83"/>
        <v>0.17997745767140574</v>
      </c>
      <c r="U126">
        <f t="shared" si="84"/>
        <v>0.62122090164428745</v>
      </c>
      <c r="V126">
        <f t="shared" si="85"/>
        <v>0.12327654913819089</v>
      </c>
      <c r="W126">
        <f t="shared" si="86"/>
        <v>0.50851734105373192</v>
      </c>
      <c r="X126">
        <f t="shared" si="87"/>
        <v>0.26314443051295</v>
      </c>
      <c r="Y126">
        <f t="shared" si="88"/>
        <v>0.95045771224344477</v>
      </c>
      <c r="Z126">
        <f t="shared" si="89"/>
        <v>0.19110551073907062</v>
      </c>
      <c r="AA126">
        <f t="shared" si="90"/>
        <v>0.29475717825619369</v>
      </c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</row>
    <row r="127" spans="1:41" x14ac:dyDescent="0.25">
      <c r="A127" t="s">
        <v>66</v>
      </c>
      <c r="B127" s="45">
        <f t="shared" si="67"/>
        <v>-8.035850298994103E-2</v>
      </c>
      <c r="C127" s="45">
        <f t="shared" si="68"/>
        <v>-0.12180164931466386</v>
      </c>
      <c r="D127" s="45">
        <f t="shared" si="69"/>
        <v>0.84509051493187037</v>
      </c>
      <c r="E127" s="45">
        <f t="shared" si="70"/>
        <v>0.51653121214964626</v>
      </c>
      <c r="F127" s="45">
        <f t="shared" si="71"/>
        <v>2.8160568223280342</v>
      </c>
      <c r="G127" s="45">
        <f t="shared" si="72"/>
        <v>0.2516219362112449</v>
      </c>
      <c r="H127" s="45">
        <f t="shared" si="73"/>
        <v>-0.14830020345954065</v>
      </c>
      <c r="I127" s="45">
        <f t="shared" si="74"/>
        <v>8.3645812810497215</v>
      </c>
      <c r="J127" s="45">
        <f t="shared" si="75"/>
        <v>4.4554779591264184</v>
      </c>
      <c r="K127" s="45">
        <f t="shared" si="76"/>
        <v>-0.14231321472635816</v>
      </c>
      <c r="L127" s="45">
        <f t="shared" si="77"/>
        <v>0.36399265082112109</v>
      </c>
      <c r="M127" s="45">
        <f t="shared" si="78"/>
        <v>8.1158918968972387</v>
      </c>
      <c r="O127" t="s">
        <v>66</v>
      </c>
      <c r="P127">
        <f t="shared" si="79"/>
        <v>0.31617111863215425</v>
      </c>
      <c r="Q127">
        <f t="shared" si="80"/>
        <v>0.3544091052968727</v>
      </c>
      <c r="R127">
        <f t="shared" si="81"/>
        <v>0.17779290669570674</v>
      </c>
      <c r="S127">
        <f t="shared" si="82"/>
        <v>0.37498881137290707</v>
      </c>
      <c r="T127">
        <f t="shared" si="83"/>
        <v>0.39268333845209091</v>
      </c>
      <c r="U127">
        <f t="shared" si="84"/>
        <v>0.22062369146019919</v>
      </c>
      <c r="V127">
        <f t="shared" si="85"/>
        <v>0.17072336019232859</v>
      </c>
      <c r="W127">
        <f t="shared" si="86"/>
        <v>1.1644420710644279</v>
      </c>
      <c r="X127">
        <f t="shared" si="87"/>
        <v>0.32402584274006702</v>
      </c>
      <c r="Y127">
        <f t="shared" si="88"/>
        <v>0.27444302711749702</v>
      </c>
      <c r="Z127">
        <f t="shared" si="89"/>
        <v>0.25804048338779051</v>
      </c>
      <c r="AA127">
        <f t="shared" si="90"/>
        <v>0.42644328566694911</v>
      </c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</row>
    <row r="128" spans="1:41" x14ac:dyDescent="0.25">
      <c r="A128" t="s">
        <v>77</v>
      </c>
      <c r="B128" s="45">
        <f t="shared" si="67"/>
        <v>-3.4638936141517362E-2</v>
      </c>
      <c r="C128" s="45">
        <f t="shared" si="68"/>
        <v>-0.21879250314128695</v>
      </c>
      <c r="D128" s="45">
        <f t="shared" si="69"/>
        <v>-5.8571637972173164E-2</v>
      </c>
      <c r="E128" s="45">
        <f t="shared" si="70"/>
        <v>0.71477408722452151</v>
      </c>
      <c r="F128" s="45">
        <f t="shared" si="71"/>
        <v>6.7294060585708921</v>
      </c>
      <c r="G128" s="45">
        <f t="shared" si="72"/>
        <v>6.6870771219372811</v>
      </c>
      <c r="H128" s="45">
        <f t="shared" si="73"/>
        <v>5.2399423776847369</v>
      </c>
      <c r="I128" s="45">
        <f t="shared" si="74"/>
        <v>-2.439077998670669E-2</v>
      </c>
      <c r="J128" s="45">
        <f t="shared" si="75"/>
        <v>2.0473502756977052E-2</v>
      </c>
      <c r="K128" s="45">
        <f t="shared" si="76"/>
        <v>3.7782830567536814</v>
      </c>
      <c r="L128" s="45">
        <f t="shared" si="77"/>
        <v>8.0717646283913425E-2</v>
      </c>
      <c r="M128" s="45">
        <f t="shared" si="78"/>
        <v>0.7882675078238961</v>
      </c>
      <c r="O128" t="s">
        <v>77</v>
      </c>
      <c r="P128">
        <f t="shared" si="79"/>
        <v>0.38186322091620378</v>
      </c>
      <c r="Q128">
        <f t="shared" si="80"/>
        <v>0.412329198794258</v>
      </c>
      <c r="R128">
        <f t="shared" si="81"/>
        <v>0.19846842270353168</v>
      </c>
      <c r="S128">
        <f t="shared" si="82"/>
        <v>0.23007834085121026</v>
      </c>
      <c r="T128">
        <f t="shared" si="83"/>
        <v>0.28478423596376951</v>
      </c>
      <c r="U128">
        <f t="shared" si="84"/>
        <v>0.74757739082543506</v>
      </c>
      <c r="V128">
        <f t="shared" si="85"/>
        <v>0.39848019998564793</v>
      </c>
      <c r="W128">
        <f t="shared" si="86"/>
        <v>0.18977808068377716</v>
      </c>
      <c r="X128">
        <f t="shared" si="87"/>
        <v>0.23838185416396082</v>
      </c>
      <c r="Y128">
        <f t="shared" si="88"/>
        <v>0.34578644955472654</v>
      </c>
      <c r="Z128">
        <f t="shared" si="89"/>
        <v>0.21988197118003117</v>
      </c>
      <c r="AA128">
        <f t="shared" si="90"/>
        <v>0.13610052451122845</v>
      </c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</row>
    <row r="129" spans="1:41" x14ac:dyDescent="0.25">
      <c r="A129" t="s">
        <v>88</v>
      </c>
      <c r="B129" s="45">
        <f t="shared" si="67"/>
        <v>1.9182950048829639E-2</v>
      </c>
      <c r="C129" s="45">
        <f t="shared" si="68"/>
        <v>9.1821086543464034E-2</v>
      </c>
      <c r="D129" s="45">
        <f t="shared" si="69"/>
        <v>8.0795097892787382E-3</v>
      </c>
      <c r="E129" s="45">
        <f t="shared" si="70"/>
        <v>7.680483093430766</v>
      </c>
      <c r="F129" s="45">
        <f t="shared" si="71"/>
        <v>8.1299506987681962</v>
      </c>
      <c r="G129" s="45">
        <f t="shared" si="72"/>
        <v>-0.13976261551421101</v>
      </c>
      <c r="H129" s="45">
        <f t="shared" si="73"/>
        <v>-0.12096161831199703</v>
      </c>
      <c r="I129" s="45">
        <f t="shared" si="74"/>
        <v>-6.0717474785060808E-2</v>
      </c>
      <c r="J129" s="45">
        <f t="shared" si="75"/>
        <v>3.2121073038743773</v>
      </c>
      <c r="K129" s="45">
        <f t="shared" si="76"/>
        <v>0.35458452566897769</v>
      </c>
      <c r="L129" s="45">
        <f t="shared" si="77"/>
        <v>8.9456253605985001</v>
      </c>
      <c r="M129" s="45">
        <f t="shared" si="78"/>
        <v>7.7091122312864568</v>
      </c>
      <c r="O129" t="s">
        <v>88</v>
      </c>
      <c r="P129">
        <f t="shared" si="79"/>
        <v>5.0250383687999028E-2</v>
      </c>
      <c r="Q129">
        <f t="shared" si="80"/>
        <v>7.6312328265036714E-2</v>
      </c>
      <c r="R129">
        <f t="shared" si="81"/>
        <v>0.12989187867000887</v>
      </c>
      <c r="S129">
        <f t="shared" si="82"/>
        <v>0.62408380307333533</v>
      </c>
      <c r="T129">
        <f t="shared" si="83"/>
        <v>1.0027726074234806</v>
      </c>
      <c r="U129">
        <f t="shared" si="84"/>
        <v>0.1042927185423167</v>
      </c>
      <c r="V129">
        <f t="shared" si="85"/>
        <v>6.8260577222314947E-2</v>
      </c>
      <c r="W129">
        <f t="shared" si="86"/>
        <v>0.10303193650657833</v>
      </c>
      <c r="X129">
        <f t="shared" si="87"/>
        <v>1.0613127976908043</v>
      </c>
      <c r="Y129">
        <f t="shared" si="88"/>
        <v>0.11886250870979963</v>
      </c>
      <c r="Z129">
        <f t="shared" si="89"/>
        <v>0.20534877367688334</v>
      </c>
      <c r="AA129">
        <f t="shared" si="90"/>
        <v>0.39338157994809159</v>
      </c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</row>
    <row r="130" spans="1:41" x14ac:dyDescent="0.25">
      <c r="A130" t="s">
        <v>26</v>
      </c>
      <c r="B130" s="45">
        <f t="shared" si="67"/>
        <v>4.1844747145424535</v>
      </c>
      <c r="C130" s="45">
        <f t="shared" si="68"/>
        <v>-4.4062522593599183E-2</v>
      </c>
      <c r="D130" s="45">
        <f t="shared" si="69"/>
        <v>1.1569486898206842</v>
      </c>
      <c r="E130" s="45">
        <f t="shared" si="70"/>
        <v>8.2797096561556032</v>
      </c>
      <c r="F130" s="45">
        <f t="shared" si="71"/>
        <v>0.44984934998618265</v>
      </c>
      <c r="G130" s="45">
        <f t="shared" si="72"/>
        <v>7.7059126118440053</v>
      </c>
      <c r="H130" s="45">
        <f t="shared" si="73"/>
        <v>4.1297670380432194</v>
      </c>
      <c r="I130" s="45">
        <f t="shared" si="74"/>
        <v>0.53444621084510757</v>
      </c>
      <c r="J130" s="45">
        <f t="shared" si="75"/>
        <v>2.3177920555163181</v>
      </c>
      <c r="K130" s="45">
        <f t="shared" si="76"/>
        <v>0.10933132283966647</v>
      </c>
      <c r="L130" s="45">
        <f t="shared" si="77"/>
        <v>6.6565236642452126</v>
      </c>
      <c r="M130" s="45">
        <f t="shared" si="78"/>
        <v>7.9229564841210944</v>
      </c>
      <c r="O130" t="s">
        <v>26</v>
      </c>
      <c r="P130">
        <f t="shared" si="79"/>
        <v>0.9653970501170529</v>
      </c>
      <c r="Q130">
        <f t="shared" si="80"/>
        <v>0.61108553761655482</v>
      </c>
      <c r="R130">
        <f t="shared" si="81"/>
        <v>0.66664096690578889</v>
      </c>
      <c r="S130">
        <f t="shared" si="82"/>
        <v>1.4051153101409897</v>
      </c>
      <c r="T130">
        <f t="shared" si="83"/>
        <v>0.81301725039421302</v>
      </c>
      <c r="U130">
        <f t="shared" si="84"/>
        <v>1.6173972953702291</v>
      </c>
      <c r="V130">
        <f t="shared" si="85"/>
        <v>0.7679565137612071</v>
      </c>
      <c r="W130">
        <f t="shared" si="86"/>
        <v>0.8383167895249457</v>
      </c>
      <c r="X130">
        <f t="shared" si="87"/>
        <v>0.56045905152534969</v>
      </c>
      <c r="Y130">
        <f t="shared" si="88"/>
        <v>0.89807046306381655</v>
      </c>
      <c r="Z130">
        <f t="shared" si="89"/>
        <v>0.63816009162477683</v>
      </c>
      <c r="AA130">
        <f t="shared" si="90"/>
        <v>1.5514642046749811</v>
      </c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</row>
    <row r="131" spans="1:41" x14ac:dyDescent="0.25">
      <c r="A131" t="s">
        <v>38</v>
      </c>
      <c r="B131" s="45">
        <f t="shared" si="67"/>
        <v>-7.4822244160104148E-2</v>
      </c>
      <c r="C131" s="45">
        <f t="shared" si="68"/>
        <v>-6.4994103506627113E-2</v>
      </c>
      <c r="D131" s="45">
        <f t="shared" si="69"/>
        <v>0.15461562108468327</v>
      </c>
      <c r="E131" s="45">
        <f t="shared" si="70"/>
        <v>8.0861632171057636</v>
      </c>
      <c r="F131" s="45">
        <f t="shared" si="71"/>
        <v>8.332271495841951</v>
      </c>
      <c r="G131" s="45">
        <f t="shared" si="72"/>
        <v>7.0756973228236921</v>
      </c>
      <c r="H131" s="45">
        <f t="shared" si="73"/>
        <v>7.8328231562344675</v>
      </c>
      <c r="I131" s="45">
        <f t="shared" si="74"/>
        <v>2.293859353685662</v>
      </c>
      <c r="J131" s="45">
        <f t="shared" si="75"/>
        <v>7.8567406049630506</v>
      </c>
      <c r="K131" s="45">
        <f t="shared" si="76"/>
        <v>3.8828034752022922</v>
      </c>
      <c r="L131" s="45">
        <f t="shared" si="77"/>
        <v>7.3124127295098091</v>
      </c>
      <c r="M131" s="45">
        <f t="shared" si="78"/>
        <v>8.2088125940745957</v>
      </c>
      <c r="O131" t="s">
        <v>38</v>
      </c>
      <c r="P131">
        <f t="shared" si="79"/>
        <v>0.69294753230680806</v>
      </c>
      <c r="Q131">
        <f t="shared" si="80"/>
        <v>0.72602533938099933</v>
      </c>
      <c r="R131">
        <f t="shared" si="81"/>
        <v>0.76875360446242724</v>
      </c>
      <c r="S131">
        <f t="shared" si="82"/>
        <v>1.216616108725185</v>
      </c>
      <c r="T131">
        <f t="shared" si="83"/>
        <v>1.544011375992062</v>
      </c>
      <c r="U131">
        <f t="shared" si="84"/>
        <v>0.91565700670236105</v>
      </c>
      <c r="V131">
        <f t="shared" si="85"/>
        <v>1.9723740724276144</v>
      </c>
      <c r="W131">
        <f t="shared" si="86"/>
        <v>0.53815920025203645</v>
      </c>
      <c r="X131">
        <f t="shared" si="87"/>
        <v>1.7391381004414355</v>
      </c>
      <c r="Y131">
        <f t="shared" si="88"/>
        <v>0.64608972547788801</v>
      </c>
      <c r="Z131">
        <f t="shared" si="89"/>
        <v>1.5852980722934238</v>
      </c>
      <c r="AA131">
        <f t="shared" si="90"/>
        <v>2.0613305755849001</v>
      </c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</row>
    <row r="132" spans="1:41" x14ac:dyDescent="0.25">
      <c r="A132" t="s">
        <v>49</v>
      </c>
      <c r="B132" s="45">
        <f t="shared" si="67"/>
        <v>5.3867612265628111</v>
      </c>
      <c r="C132" s="45">
        <f t="shared" si="68"/>
        <v>6.6360426050376633</v>
      </c>
      <c r="D132" s="45">
        <f t="shared" si="69"/>
        <v>2.7390657916014649</v>
      </c>
      <c r="E132" s="45">
        <f t="shared" si="70"/>
        <v>8.2626039740607968</v>
      </c>
      <c r="F132" s="45">
        <f t="shared" si="71"/>
        <v>9.6937329871968167E-2</v>
      </c>
      <c r="G132" s="45">
        <f t="shared" si="72"/>
        <v>6.3502475074924574</v>
      </c>
      <c r="H132" s="45">
        <f t="shared" si="73"/>
        <v>8.2891025282056745</v>
      </c>
      <c r="I132" s="45">
        <f t="shared" si="74"/>
        <v>6.1622375354703181</v>
      </c>
      <c r="J132" s="45">
        <f t="shared" si="75"/>
        <v>7.576405708935174</v>
      </c>
      <c r="K132" s="45">
        <f t="shared" si="76"/>
        <v>0.44513766085907341</v>
      </c>
      <c r="L132" s="45">
        <f t="shared" si="77"/>
        <v>1.6157786610040368</v>
      </c>
      <c r="M132" s="45">
        <f t="shared" si="78"/>
        <v>7.275246003708788</v>
      </c>
      <c r="O132" t="s">
        <v>49</v>
      </c>
      <c r="P132">
        <f t="shared" si="79"/>
        <v>0.88881081719477073</v>
      </c>
      <c r="Q132">
        <f t="shared" si="80"/>
        <v>0.68272428584432243</v>
      </c>
      <c r="R132">
        <f t="shared" si="81"/>
        <v>0.60382493454956654</v>
      </c>
      <c r="S132">
        <f t="shared" si="82"/>
        <v>0.8408597892798465</v>
      </c>
      <c r="T132">
        <f t="shared" si="83"/>
        <v>0.79228726257401705</v>
      </c>
      <c r="U132">
        <f t="shared" si="84"/>
        <v>1.6477648134358627</v>
      </c>
      <c r="V132">
        <f t="shared" si="85"/>
        <v>1.0610098244359767</v>
      </c>
      <c r="W132">
        <f t="shared" si="86"/>
        <v>1.1140816003232714</v>
      </c>
      <c r="X132">
        <f t="shared" si="87"/>
        <v>0.28802095706913455</v>
      </c>
      <c r="Y132">
        <f t="shared" si="88"/>
        <v>0.64053559881503708</v>
      </c>
      <c r="Z132">
        <f t="shared" si="89"/>
        <v>2.2243465380703791</v>
      </c>
      <c r="AA132">
        <f t="shared" si="90"/>
        <v>1.8011138207492383</v>
      </c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</row>
    <row r="133" spans="1:41" x14ac:dyDescent="0.25">
      <c r="A133" t="s">
        <v>60</v>
      </c>
      <c r="B133" s="45">
        <f t="shared" si="67"/>
        <v>6.667688116913058</v>
      </c>
      <c r="C133" s="45">
        <f t="shared" si="68"/>
        <v>0.48914665949801667</v>
      </c>
      <c r="D133" s="45">
        <f t="shared" si="69"/>
        <v>2.4904221667552036</v>
      </c>
      <c r="E133" s="45">
        <f t="shared" si="70"/>
        <v>7.6055158747004938</v>
      </c>
      <c r="F133" s="45">
        <f t="shared" si="71"/>
        <v>7.9067213392331013</v>
      </c>
      <c r="G133" s="45">
        <f t="shared" si="72"/>
        <v>0.6019526427113</v>
      </c>
      <c r="H133" s="45">
        <f t="shared" si="73"/>
        <v>3.7285848518684346</v>
      </c>
      <c r="I133" s="45">
        <f t="shared" si="74"/>
        <v>8.2139137924988912</v>
      </c>
      <c r="O133" t="s">
        <v>60</v>
      </c>
      <c r="P133">
        <f t="shared" si="79"/>
        <v>1.4666697288655577</v>
      </c>
      <c r="Q133">
        <f t="shared" si="80"/>
        <v>0.86855464973405694</v>
      </c>
      <c r="R133">
        <f t="shared" si="81"/>
        <v>1.131375470687118</v>
      </c>
      <c r="S133">
        <f t="shared" si="82"/>
        <v>1.6422611493654466</v>
      </c>
      <c r="T133">
        <f t="shared" si="83"/>
        <v>1.3642567183548415</v>
      </c>
      <c r="U133">
        <f t="shared" si="84"/>
        <v>0.86912240854974199</v>
      </c>
      <c r="V133">
        <f t="shared" si="85"/>
        <v>0.72833059639991449</v>
      </c>
      <c r="W133">
        <f t="shared" si="86"/>
        <v>1.2698566592331662</v>
      </c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</row>
    <row r="134" spans="1:41" x14ac:dyDescent="0.25">
      <c r="A134" t="s">
        <v>63</v>
      </c>
      <c r="B134" s="45">
        <f t="shared" si="67"/>
        <v>7.7187418734151114</v>
      </c>
      <c r="C134" s="45">
        <f t="shared" si="68"/>
        <v>8.4873759094846974</v>
      </c>
      <c r="D134" s="45">
        <f t="shared" si="69"/>
        <v>2.1498278740983197</v>
      </c>
      <c r="E134" s="45">
        <f t="shared" si="70"/>
        <v>9.1385609742192855E-2</v>
      </c>
      <c r="F134" s="45">
        <f t="shared" si="71"/>
        <v>0.7972096499706206</v>
      </c>
      <c r="G134" s="45">
        <f t="shared" si="72"/>
        <v>-3.2523813730641393E-2</v>
      </c>
      <c r="O134" t="s">
        <v>63</v>
      </c>
      <c r="P134">
        <f t="shared" si="79"/>
        <v>1.8077614960867701</v>
      </c>
      <c r="Q134">
        <f t="shared" si="80"/>
        <v>1.8499874540685708</v>
      </c>
      <c r="R134">
        <f t="shared" si="81"/>
        <v>3.3228333859334076</v>
      </c>
      <c r="S134">
        <f t="shared" si="82"/>
        <v>0.86699941587680962</v>
      </c>
      <c r="T134">
        <f t="shared" si="83"/>
        <v>0.92399752251115252</v>
      </c>
      <c r="U134">
        <f t="shared" si="84"/>
        <v>0.70102094715583307</v>
      </c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</row>
    <row r="136" spans="1:41" x14ac:dyDescent="0.25">
      <c r="B136" t="s">
        <v>134</v>
      </c>
      <c r="C136" t="s">
        <v>135</v>
      </c>
      <c r="O136" t="s">
        <v>133</v>
      </c>
    </row>
    <row r="137" spans="1:41" x14ac:dyDescent="0.25">
      <c r="B137">
        <f>COUNTIF(B114:M133, "&lt;=0.5")</f>
        <v>76</v>
      </c>
      <c r="C137">
        <f>COUNTIF(B114:M133, "&gt;0.5")</f>
        <v>160</v>
      </c>
      <c r="O137">
        <f>AVERAGE(P114:AA134)</f>
        <v>0.88728719339777751</v>
      </c>
    </row>
    <row r="138" spans="1:41" x14ac:dyDescent="0.25">
      <c r="B138" s="44">
        <f>B137/(B137+C137)</f>
        <v>0.32203389830508472</v>
      </c>
      <c r="C138" s="44">
        <f>C137/(C137+B137)</f>
        <v>0.67796610169491522</v>
      </c>
    </row>
  </sheetData>
  <conditionalFormatting sqref="B114:M132 B133:I133 B134:G1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C37" sqref="C37:J38"/>
    </sheetView>
  </sheetViews>
  <sheetFormatPr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45698</v>
      </c>
    </row>
    <row r="8" spans="1:2" x14ac:dyDescent="0.25">
      <c r="A8" t="s">
        <v>9</v>
      </c>
      <c r="B8" s="2">
        <v>0.55182870370370374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19" spans="1:15" x14ac:dyDescent="0.25">
      <c r="B19" t="s">
        <v>24</v>
      </c>
    </row>
    <row r="21" spans="1:15" ht="13" x14ac:dyDescent="0.25">
      <c r="A21" s="3" t="s">
        <v>25</v>
      </c>
      <c r="B21" s="4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26</v>
      </c>
      <c r="C24" s="7" t="s">
        <v>27</v>
      </c>
      <c r="D24" s="7" t="s">
        <v>28</v>
      </c>
      <c r="E24" s="7" t="s">
        <v>29</v>
      </c>
      <c r="F24" s="7" t="s">
        <v>30</v>
      </c>
      <c r="G24" s="7" t="s">
        <v>31</v>
      </c>
      <c r="H24" s="7" t="s">
        <v>32</v>
      </c>
      <c r="I24" s="7" t="s">
        <v>33</v>
      </c>
      <c r="J24" s="7" t="s">
        <v>34</v>
      </c>
      <c r="K24" s="7" t="s">
        <v>27</v>
      </c>
      <c r="L24" s="7" t="s">
        <v>31</v>
      </c>
      <c r="M24" s="7" t="s">
        <v>35</v>
      </c>
      <c r="N24" s="7" t="s">
        <v>36</v>
      </c>
      <c r="O24" s="8" t="s">
        <v>37</v>
      </c>
    </row>
    <row r="25" spans="1:15" x14ac:dyDescent="0.25">
      <c r="B25" s="6" t="s">
        <v>38</v>
      </c>
      <c r="C25" s="7" t="s">
        <v>39</v>
      </c>
      <c r="D25" s="7" t="s">
        <v>40</v>
      </c>
      <c r="E25" s="7" t="s">
        <v>41</v>
      </c>
      <c r="F25" s="7" t="s">
        <v>42</v>
      </c>
      <c r="G25" s="7" t="s">
        <v>43</v>
      </c>
      <c r="H25" s="7" t="s">
        <v>44</v>
      </c>
      <c r="I25" s="7" t="s">
        <v>45</v>
      </c>
      <c r="J25" s="7" t="s">
        <v>46</v>
      </c>
      <c r="K25" s="7" t="s">
        <v>39</v>
      </c>
      <c r="L25" s="7" t="s">
        <v>43</v>
      </c>
      <c r="M25" s="7" t="s">
        <v>47</v>
      </c>
      <c r="N25" s="7" t="s">
        <v>48</v>
      </c>
      <c r="O25" s="8" t="s">
        <v>37</v>
      </c>
    </row>
    <row r="26" spans="1:15" x14ac:dyDescent="0.25">
      <c r="B26" s="6" t="s">
        <v>49</v>
      </c>
      <c r="C26" s="7" t="s">
        <v>50</v>
      </c>
      <c r="D26" s="7" t="s">
        <v>51</v>
      </c>
      <c r="E26" s="7" t="s">
        <v>52</v>
      </c>
      <c r="F26" s="7" t="s">
        <v>53</v>
      </c>
      <c r="G26" s="7" t="s">
        <v>54</v>
      </c>
      <c r="H26" s="7" t="s">
        <v>55</v>
      </c>
      <c r="I26" s="7" t="s">
        <v>56</v>
      </c>
      <c r="J26" s="7" t="s">
        <v>57</v>
      </c>
      <c r="K26" s="7" t="s">
        <v>28</v>
      </c>
      <c r="L26" s="7" t="s">
        <v>32</v>
      </c>
      <c r="M26" s="7" t="s">
        <v>58</v>
      </c>
      <c r="N26" s="7" t="s">
        <v>59</v>
      </c>
      <c r="O26" s="8" t="s">
        <v>37</v>
      </c>
    </row>
    <row r="27" spans="1:15" x14ac:dyDescent="0.25">
      <c r="B27" s="6" t="s">
        <v>60</v>
      </c>
      <c r="C27" s="7" t="s">
        <v>27</v>
      </c>
      <c r="D27" s="7" t="s">
        <v>28</v>
      </c>
      <c r="E27" s="7" t="s">
        <v>29</v>
      </c>
      <c r="F27" s="7" t="s">
        <v>30</v>
      </c>
      <c r="G27" s="7" t="s">
        <v>31</v>
      </c>
      <c r="H27" s="7" t="s">
        <v>32</v>
      </c>
      <c r="I27" s="7" t="s">
        <v>33</v>
      </c>
      <c r="J27" s="7" t="s">
        <v>34</v>
      </c>
      <c r="K27" s="7" t="s">
        <v>40</v>
      </c>
      <c r="L27" s="7" t="s">
        <v>44</v>
      </c>
      <c r="M27" s="7" t="s">
        <v>61</v>
      </c>
      <c r="N27" s="7" t="s">
        <v>62</v>
      </c>
      <c r="O27" s="8" t="s">
        <v>37</v>
      </c>
    </row>
    <row r="28" spans="1:15" x14ac:dyDescent="0.25">
      <c r="B28" s="6" t="s">
        <v>63</v>
      </c>
      <c r="C28" s="7" t="s">
        <v>39</v>
      </c>
      <c r="D28" s="7" t="s">
        <v>40</v>
      </c>
      <c r="E28" s="7" t="s">
        <v>41</v>
      </c>
      <c r="F28" s="7" t="s">
        <v>42</v>
      </c>
      <c r="G28" s="7" t="s">
        <v>43</v>
      </c>
      <c r="H28" s="7" t="s">
        <v>44</v>
      </c>
      <c r="I28" s="7" t="s">
        <v>45</v>
      </c>
      <c r="J28" s="7" t="s">
        <v>46</v>
      </c>
      <c r="K28" s="7" t="s">
        <v>29</v>
      </c>
      <c r="L28" s="7" t="s">
        <v>33</v>
      </c>
      <c r="M28" s="7" t="s">
        <v>64</v>
      </c>
      <c r="N28" s="7" t="s">
        <v>65</v>
      </c>
      <c r="O28" s="8" t="s">
        <v>37</v>
      </c>
    </row>
    <row r="29" spans="1:15" x14ac:dyDescent="0.25">
      <c r="B29" s="6" t="s">
        <v>66</v>
      </c>
      <c r="C29" s="7" t="s">
        <v>67</v>
      </c>
      <c r="D29" s="7" t="s">
        <v>68</v>
      </c>
      <c r="E29" s="7" t="s">
        <v>69</v>
      </c>
      <c r="F29" s="7" t="s">
        <v>70</v>
      </c>
      <c r="G29" s="7" t="s">
        <v>71</v>
      </c>
      <c r="H29" s="7" t="s">
        <v>72</v>
      </c>
      <c r="I29" s="7" t="s">
        <v>73</v>
      </c>
      <c r="J29" s="7" t="s">
        <v>74</v>
      </c>
      <c r="K29" s="7" t="s">
        <v>41</v>
      </c>
      <c r="L29" s="7" t="s">
        <v>45</v>
      </c>
      <c r="M29" s="7" t="s">
        <v>75</v>
      </c>
      <c r="N29" s="7" t="s">
        <v>76</v>
      </c>
      <c r="O29" s="8" t="s">
        <v>37</v>
      </c>
    </row>
    <row r="30" spans="1:15" x14ac:dyDescent="0.25">
      <c r="B30" s="6" t="s">
        <v>77</v>
      </c>
      <c r="C30" s="7" t="s">
        <v>78</v>
      </c>
      <c r="D30" s="7" t="s">
        <v>79</v>
      </c>
      <c r="E30" s="7" t="s">
        <v>80</v>
      </c>
      <c r="F30" s="7" t="s">
        <v>81</v>
      </c>
      <c r="G30" s="7" t="s">
        <v>82</v>
      </c>
      <c r="H30" s="7" t="s">
        <v>83</v>
      </c>
      <c r="I30" s="7" t="s">
        <v>84</v>
      </c>
      <c r="J30" s="7" t="s">
        <v>85</v>
      </c>
      <c r="K30" s="7" t="s">
        <v>30</v>
      </c>
      <c r="L30" s="7" t="s">
        <v>34</v>
      </c>
      <c r="M30" s="7" t="s">
        <v>86</v>
      </c>
      <c r="N30" s="7" t="s">
        <v>87</v>
      </c>
      <c r="O30" s="8" t="s">
        <v>37</v>
      </c>
    </row>
    <row r="31" spans="1:15" x14ac:dyDescent="0.25">
      <c r="B31" s="6" t="s">
        <v>88</v>
      </c>
      <c r="C31" s="7" t="s">
        <v>89</v>
      </c>
      <c r="D31" s="7" t="s">
        <v>90</v>
      </c>
      <c r="E31" s="7" t="s">
        <v>91</v>
      </c>
      <c r="F31" s="7" t="s">
        <v>92</v>
      </c>
      <c r="G31" s="7" t="s">
        <v>93</v>
      </c>
      <c r="H31" s="7" t="s">
        <v>94</v>
      </c>
      <c r="I31" s="7" t="s">
        <v>95</v>
      </c>
      <c r="J31" s="7" t="s">
        <v>96</v>
      </c>
      <c r="K31" s="7" t="s">
        <v>42</v>
      </c>
      <c r="L31" s="7" t="s">
        <v>46</v>
      </c>
      <c r="M31" s="7" t="s">
        <v>97</v>
      </c>
      <c r="N31" s="7" t="s">
        <v>98</v>
      </c>
      <c r="O31" s="8" t="s">
        <v>37</v>
      </c>
    </row>
    <row r="33" spans="1:15" ht="13" x14ac:dyDescent="0.25">
      <c r="A33" s="3" t="s">
        <v>99</v>
      </c>
      <c r="B33" s="4"/>
    </row>
    <row r="34" spans="1:15" x14ac:dyDescent="0.25">
      <c r="A34" t="s">
        <v>100</v>
      </c>
      <c r="B34">
        <v>0</v>
      </c>
    </row>
    <row r="36" spans="1:15" x14ac:dyDescent="0.25">
      <c r="B36" s="5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6">
        <v>11</v>
      </c>
      <c r="N36" s="6">
        <v>12</v>
      </c>
    </row>
    <row r="37" spans="1:15" x14ac:dyDescent="0.25">
      <c r="B37" s="6" t="s">
        <v>26</v>
      </c>
      <c r="C37" s="9">
        <v>0.154</v>
      </c>
      <c r="D37" s="10">
        <v>0.20399999999999999</v>
      </c>
      <c r="E37" s="10">
        <v>0.22</v>
      </c>
      <c r="F37" s="11">
        <v>0.26400000000000001</v>
      </c>
      <c r="G37" s="11">
        <v>0.28799999999999998</v>
      </c>
      <c r="H37" s="12">
        <v>0.377</v>
      </c>
      <c r="I37" s="13">
        <v>0.44900000000000001</v>
      </c>
      <c r="J37" s="14">
        <v>0.53400000000000003</v>
      </c>
      <c r="K37" s="15">
        <v>4.9000000000000002E-2</v>
      </c>
      <c r="L37" s="15">
        <v>4.9000000000000002E-2</v>
      </c>
      <c r="M37" s="15">
        <v>4.8000000000000001E-2</v>
      </c>
      <c r="N37" s="15">
        <v>4.9000000000000002E-2</v>
      </c>
      <c r="O37" s="8">
        <v>610</v>
      </c>
    </row>
    <row r="38" spans="1:15" x14ac:dyDescent="0.25">
      <c r="B38" s="6" t="s">
        <v>38</v>
      </c>
      <c r="C38" s="9">
        <v>0.16300000000000001</v>
      </c>
      <c r="D38" s="10">
        <v>0.20399999999999999</v>
      </c>
      <c r="E38" s="10">
        <v>0.223</v>
      </c>
      <c r="F38" s="16">
        <v>0.24</v>
      </c>
      <c r="G38" s="17">
        <v>0.29399999999999998</v>
      </c>
      <c r="H38" s="12">
        <v>0.373</v>
      </c>
      <c r="I38" s="18">
        <v>0.42299999999999999</v>
      </c>
      <c r="J38" s="14">
        <v>0.53900000000000003</v>
      </c>
      <c r="K38" s="15">
        <v>4.8000000000000001E-2</v>
      </c>
      <c r="L38" s="15">
        <v>4.7E-2</v>
      </c>
      <c r="M38" s="15">
        <v>4.9000000000000002E-2</v>
      </c>
      <c r="N38" s="15">
        <v>4.9000000000000002E-2</v>
      </c>
      <c r="O38" s="8">
        <v>610</v>
      </c>
    </row>
    <row r="39" spans="1:15" x14ac:dyDescent="0.25">
      <c r="B39" s="6" t="s">
        <v>49</v>
      </c>
      <c r="C39" s="15">
        <v>4.9000000000000002E-2</v>
      </c>
      <c r="D39" s="15">
        <v>4.9000000000000002E-2</v>
      </c>
      <c r="E39" s="15">
        <v>4.9000000000000002E-2</v>
      </c>
      <c r="F39" s="15">
        <v>4.9000000000000002E-2</v>
      </c>
      <c r="G39" s="15">
        <v>4.8000000000000001E-2</v>
      </c>
      <c r="H39" s="15">
        <v>4.8000000000000001E-2</v>
      </c>
      <c r="I39" s="15">
        <v>4.8000000000000001E-2</v>
      </c>
      <c r="J39" s="15">
        <v>4.9000000000000002E-2</v>
      </c>
      <c r="K39" s="15">
        <v>4.9000000000000002E-2</v>
      </c>
      <c r="L39" s="15">
        <v>4.9000000000000002E-2</v>
      </c>
      <c r="M39" s="15">
        <v>4.9000000000000002E-2</v>
      </c>
      <c r="N39" s="15">
        <v>4.8000000000000001E-2</v>
      </c>
      <c r="O39" s="8">
        <v>610</v>
      </c>
    </row>
    <row r="40" spans="1:15" x14ac:dyDescent="0.25">
      <c r="B40" s="6" t="s">
        <v>60</v>
      </c>
      <c r="C40" s="15">
        <v>4.9000000000000002E-2</v>
      </c>
      <c r="D40" s="15">
        <v>4.9000000000000002E-2</v>
      </c>
      <c r="E40" s="15">
        <v>4.9000000000000002E-2</v>
      </c>
      <c r="F40" s="15">
        <v>4.8000000000000001E-2</v>
      </c>
      <c r="G40" s="15">
        <v>4.8000000000000001E-2</v>
      </c>
      <c r="H40" s="15">
        <v>4.8000000000000001E-2</v>
      </c>
      <c r="I40" s="15">
        <v>4.8000000000000001E-2</v>
      </c>
      <c r="J40" s="15">
        <v>4.8000000000000001E-2</v>
      </c>
      <c r="K40" s="15">
        <v>4.8000000000000001E-2</v>
      </c>
      <c r="L40" s="15">
        <v>0.05</v>
      </c>
      <c r="M40" s="15">
        <v>5.1999999999999998E-2</v>
      </c>
      <c r="N40" s="15">
        <v>4.7E-2</v>
      </c>
      <c r="O40" s="8">
        <v>610</v>
      </c>
    </row>
    <row r="41" spans="1:15" x14ac:dyDescent="0.25">
      <c r="B41" s="6" t="s">
        <v>63</v>
      </c>
      <c r="C41" s="15">
        <v>4.8000000000000001E-2</v>
      </c>
      <c r="D41" s="15">
        <v>0.05</v>
      </c>
      <c r="E41" s="15">
        <v>0.05</v>
      </c>
      <c r="F41" s="15">
        <v>4.9000000000000002E-2</v>
      </c>
      <c r="G41" s="15">
        <v>4.8000000000000001E-2</v>
      </c>
      <c r="H41" s="15">
        <v>4.8000000000000001E-2</v>
      </c>
      <c r="I41" s="15">
        <v>4.8000000000000001E-2</v>
      </c>
      <c r="J41" s="15">
        <v>4.9000000000000002E-2</v>
      </c>
      <c r="K41" s="15">
        <v>4.8000000000000001E-2</v>
      </c>
      <c r="L41" s="15">
        <v>4.9000000000000002E-2</v>
      </c>
      <c r="M41" s="15">
        <v>4.8000000000000001E-2</v>
      </c>
      <c r="N41" s="15">
        <v>4.8000000000000001E-2</v>
      </c>
      <c r="O41" s="8">
        <v>610</v>
      </c>
    </row>
    <row r="42" spans="1:15" x14ac:dyDescent="0.25">
      <c r="B42" s="6" t="s">
        <v>66</v>
      </c>
      <c r="C42" s="15">
        <v>4.9000000000000002E-2</v>
      </c>
      <c r="D42" s="15">
        <v>4.9000000000000002E-2</v>
      </c>
      <c r="E42" s="15">
        <v>4.8000000000000001E-2</v>
      </c>
      <c r="F42" s="15">
        <v>5.0999999999999997E-2</v>
      </c>
      <c r="G42" s="15">
        <v>0.05</v>
      </c>
      <c r="H42" s="15">
        <v>4.8000000000000001E-2</v>
      </c>
      <c r="I42" s="15">
        <v>4.8000000000000001E-2</v>
      </c>
      <c r="J42" s="15">
        <v>4.9000000000000002E-2</v>
      </c>
      <c r="K42" s="15">
        <v>4.8000000000000001E-2</v>
      </c>
      <c r="L42" s="15">
        <v>4.9000000000000002E-2</v>
      </c>
      <c r="M42" s="15">
        <v>4.8000000000000001E-2</v>
      </c>
      <c r="N42" s="15">
        <v>4.9000000000000002E-2</v>
      </c>
      <c r="O42" s="8">
        <v>610</v>
      </c>
    </row>
    <row r="43" spans="1:15" x14ac:dyDescent="0.25">
      <c r="B43" s="6" t="s">
        <v>77</v>
      </c>
      <c r="C43" s="15">
        <v>4.8000000000000001E-2</v>
      </c>
      <c r="D43" s="15">
        <v>4.8000000000000001E-2</v>
      </c>
      <c r="E43" s="15">
        <v>4.9000000000000002E-2</v>
      </c>
      <c r="F43" s="15">
        <v>4.9000000000000002E-2</v>
      </c>
      <c r="G43" s="15">
        <v>4.9000000000000002E-2</v>
      </c>
      <c r="H43" s="15">
        <v>5.0999999999999997E-2</v>
      </c>
      <c r="I43" s="15">
        <v>4.9000000000000002E-2</v>
      </c>
      <c r="J43" s="15">
        <v>4.9000000000000002E-2</v>
      </c>
      <c r="K43" s="15">
        <v>4.8000000000000001E-2</v>
      </c>
      <c r="L43" s="15">
        <v>4.7E-2</v>
      </c>
      <c r="M43" s="15">
        <v>4.7E-2</v>
      </c>
      <c r="N43" s="15">
        <v>4.8000000000000001E-2</v>
      </c>
      <c r="O43" s="8">
        <v>610</v>
      </c>
    </row>
    <row r="44" spans="1:15" x14ac:dyDescent="0.25">
      <c r="B44" s="6" t="s">
        <v>88</v>
      </c>
      <c r="C44" s="15">
        <v>4.8000000000000001E-2</v>
      </c>
      <c r="D44" s="15">
        <v>4.8000000000000001E-2</v>
      </c>
      <c r="E44" s="15">
        <v>4.8000000000000001E-2</v>
      </c>
      <c r="F44" s="15">
        <v>4.9000000000000002E-2</v>
      </c>
      <c r="G44" s="15">
        <v>4.9000000000000002E-2</v>
      </c>
      <c r="H44" s="15">
        <v>5.1999999999999998E-2</v>
      </c>
      <c r="I44" s="15">
        <v>4.9000000000000002E-2</v>
      </c>
      <c r="J44" s="15">
        <v>4.9000000000000002E-2</v>
      </c>
      <c r="K44" s="15">
        <v>4.8000000000000001E-2</v>
      </c>
      <c r="L44" s="15">
        <v>4.8000000000000001E-2</v>
      </c>
      <c r="M44" s="15">
        <v>4.8000000000000001E-2</v>
      </c>
      <c r="N44" s="15">
        <v>4.9000000000000002E-2</v>
      </c>
      <c r="O44" s="8">
        <v>610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31" workbookViewId="0">
      <selection activeCell="C40" sqref="C40:J41"/>
    </sheetView>
  </sheetViews>
  <sheetFormatPr defaultColWidth="9.1796875" defaultRowHeight="12.5" x14ac:dyDescent="0.25"/>
  <cols>
    <col min="1" max="1" width="20.7265625" style="19" customWidth="1"/>
    <col min="2" max="2" width="12.7265625" style="19" customWidth="1"/>
    <col min="3" max="16384" width="9.179687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101</v>
      </c>
    </row>
    <row r="7" spans="1:2" x14ac:dyDescent="0.25">
      <c r="A7" s="19" t="s">
        <v>8</v>
      </c>
      <c r="B7" s="20">
        <v>45698</v>
      </c>
    </row>
    <row r="8" spans="1:2" x14ac:dyDescent="0.25">
      <c r="A8" s="19" t="s">
        <v>9</v>
      </c>
      <c r="B8" s="21">
        <v>0.57089120370370372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</row>
    <row r="16" spans="1:2" x14ac:dyDescent="0.25">
      <c r="A16" s="19" t="s">
        <v>20</v>
      </c>
      <c r="B16" s="19" t="s">
        <v>21</v>
      </c>
    </row>
    <row r="17" spans="1:15" x14ac:dyDescent="0.25">
      <c r="B17" s="19" t="s">
        <v>22</v>
      </c>
    </row>
    <row r="18" spans="1:15" x14ac:dyDescent="0.25">
      <c r="B18" s="19" t="s">
        <v>23</v>
      </c>
    </row>
    <row r="19" spans="1:15" x14ac:dyDescent="0.25">
      <c r="B19" s="19" t="s">
        <v>24</v>
      </c>
    </row>
    <row r="21" spans="1:15" ht="13" x14ac:dyDescent="0.25">
      <c r="A21" s="22" t="s">
        <v>25</v>
      </c>
      <c r="B21" s="23"/>
    </row>
    <row r="23" spans="1:15" x14ac:dyDescent="0.25">
      <c r="B23" s="24"/>
      <c r="C23" s="25">
        <v>1</v>
      </c>
      <c r="D23" s="25">
        <v>2</v>
      </c>
      <c r="E23" s="25">
        <v>3</v>
      </c>
      <c r="F23" s="25">
        <v>4</v>
      </c>
      <c r="G23" s="25">
        <v>5</v>
      </c>
      <c r="H23" s="25">
        <v>6</v>
      </c>
      <c r="I23" s="25">
        <v>7</v>
      </c>
      <c r="J23" s="25">
        <v>8</v>
      </c>
      <c r="K23" s="25">
        <v>9</v>
      </c>
      <c r="L23" s="25">
        <v>10</v>
      </c>
      <c r="M23" s="25">
        <v>11</v>
      </c>
      <c r="N23" s="25">
        <v>12</v>
      </c>
    </row>
    <row r="24" spans="1:15" x14ac:dyDescent="0.25">
      <c r="B24" s="25" t="s">
        <v>26</v>
      </c>
      <c r="C24" s="26" t="s">
        <v>27</v>
      </c>
      <c r="D24" s="26" t="s">
        <v>28</v>
      </c>
      <c r="E24" s="26" t="s">
        <v>29</v>
      </c>
      <c r="F24" s="26" t="s">
        <v>30</v>
      </c>
      <c r="G24" s="26" t="s">
        <v>31</v>
      </c>
      <c r="H24" s="26" t="s">
        <v>32</v>
      </c>
      <c r="I24" s="26" t="s">
        <v>33</v>
      </c>
      <c r="J24" s="26" t="s">
        <v>34</v>
      </c>
      <c r="K24" s="26" t="s">
        <v>27</v>
      </c>
      <c r="L24" s="26" t="s">
        <v>31</v>
      </c>
      <c r="M24" s="26" t="s">
        <v>35</v>
      </c>
      <c r="N24" s="26" t="s">
        <v>36</v>
      </c>
      <c r="O24" s="27" t="s">
        <v>37</v>
      </c>
    </row>
    <row r="25" spans="1:15" x14ac:dyDescent="0.25">
      <c r="B25" s="25" t="s">
        <v>38</v>
      </c>
      <c r="C25" s="26" t="s">
        <v>39</v>
      </c>
      <c r="D25" s="26" t="s">
        <v>40</v>
      </c>
      <c r="E25" s="26" t="s">
        <v>41</v>
      </c>
      <c r="F25" s="26" t="s">
        <v>42</v>
      </c>
      <c r="G25" s="26" t="s">
        <v>43</v>
      </c>
      <c r="H25" s="26" t="s">
        <v>44</v>
      </c>
      <c r="I25" s="26" t="s">
        <v>45</v>
      </c>
      <c r="J25" s="26" t="s">
        <v>46</v>
      </c>
      <c r="K25" s="26" t="s">
        <v>39</v>
      </c>
      <c r="L25" s="26" t="s">
        <v>43</v>
      </c>
      <c r="M25" s="26" t="s">
        <v>47</v>
      </c>
      <c r="N25" s="26" t="s">
        <v>48</v>
      </c>
      <c r="O25" s="27" t="s">
        <v>37</v>
      </c>
    </row>
    <row r="26" spans="1:15" x14ac:dyDescent="0.25">
      <c r="B26" s="25" t="s">
        <v>49</v>
      </c>
      <c r="C26" s="26" t="s">
        <v>50</v>
      </c>
      <c r="D26" s="26" t="s">
        <v>51</v>
      </c>
      <c r="E26" s="26" t="s">
        <v>52</v>
      </c>
      <c r="F26" s="26" t="s">
        <v>53</v>
      </c>
      <c r="G26" s="26" t="s">
        <v>54</v>
      </c>
      <c r="H26" s="26" t="s">
        <v>55</v>
      </c>
      <c r="I26" s="26" t="s">
        <v>56</v>
      </c>
      <c r="J26" s="26" t="s">
        <v>57</v>
      </c>
      <c r="K26" s="26" t="s">
        <v>28</v>
      </c>
      <c r="L26" s="26" t="s">
        <v>32</v>
      </c>
      <c r="M26" s="26" t="s">
        <v>58</v>
      </c>
      <c r="N26" s="26" t="s">
        <v>59</v>
      </c>
      <c r="O26" s="27" t="s">
        <v>37</v>
      </c>
    </row>
    <row r="27" spans="1:15" x14ac:dyDescent="0.25">
      <c r="B27" s="25" t="s">
        <v>60</v>
      </c>
      <c r="C27" s="26" t="s">
        <v>27</v>
      </c>
      <c r="D27" s="26" t="s">
        <v>28</v>
      </c>
      <c r="E27" s="26" t="s">
        <v>29</v>
      </c>
      <c r="F27" s="26" t="s">
        <v>30</v>
      </c>
      <c r="G27" s="26" t="s">
        <v>31</v>
      </c>
      <c r="H27" s="26" t="s">
        <v>32</v>
      </c>
      <c r="I27" s="26" t="s">
        <v>33</v>
      </c>
      <c r="J27" s="26" t="s">
        <v>34</v>
      </c>
      <c r="K27" s="26" t="s">
        <v>40</v>
      </c>
      <c r="L27" s="26" t="s">
        <v>44</v>
      </c>
      <c r="M27" s="26" t="s">
        <v>61</v>
      </c>
      <c r="N27" s="26" t="s">
        <v>62</v>
      </c>
      <c r="O27" s="27" t="s">
        <v>37</v>
      </c>
    </row>
    <row r="28" spans="1:15" x14ac:dyDescent="0.25">
      <c r="B28" s="25" t="s">
        <v>63</v>
      </c>
      <c r="C28" s="26" t="s">
        <v>39</v>
      </c>
      <c r="D28" s="26" t="s">
        <v>40</v>
      </c>
      <c r="E28" s="26" t="s">
        <v>41</v>
      </c>
      <c r="F28" s="26" t="s">
        <v>42</v>
      </c>
      <c r="G28" s="26" t="s">
        <v>43</v>
      </c>
      <c r="H28" s="26" t="s">
        <v>44</v>
      </c>
      <c r="I28" s="26" t="s">
        <v>45</v>
      </c>
      <c r="J28" s="26" t="s">
        <v>46</v>
      </c>
      <c r="K28" s="26" t="s">
        <v>29</v>
      </c>
      <c r="L28" s="26" t="s">
        <v>33</v>
      </c>
      <c r="M28" s="26" t="s">
        <v>64</v>
      </c>
      <c r="N28" s="26" t="s">
        <v>65</v>
      </c>
      <c r="O28" s="27" t="s">
        <v>37</v>
      </c>
    </row>
    <row r="29" spans="1:15" x14ac:dyDescent="0.25">
      <c r="B29" s="25" t="s">
        <v>66</v>
      </c>
      <c r="C29" s="26" t="s">
        <v>67</v>
      </c>
      <c r="D29" s="26" t="s">
        <v>68</v>
      </c>
      <c r="E29" s="26" t="s">
        <v>69</v>
      </c>
      <c r="F29" s="26" t="s">
        <v>70</v>
      </c>
      <c r="G29" s="26" t="s">
        <v>71</v>
      </c>
      <c r="H29" s="26" t="s">
        <v>72</v>
      </c>
      <c r="I29" s="26" t="s">
        <v>73</v>
      </c>
      <c r="J29" s="26" t="s">
        <v>74</v>
      </c>
      <c r="K29" s="26" t="s">
        <v>41</v>
      </c>
      <c r="L29" s="26" t="s">
        <v>45</v>
      </c>
      <c r="M29" s="26" t="s">
        <v>75</v>
      </c>
      <c r="N29" s="26" t="s">
        <v>76</v>
      </c>
      <c r="O29" s="27" t="s">
        <v>37</v>
      </c>
    </row>
    <row r="30" spans="1:15" x14ac:dyDescent="0.25">
      <c r="B30" s="25" t="s">
        <v>77</v>
      </c>
      <c r="C30" s="26" t="s">
        <v>78</v>
      </c>
      <c r="D30" s="26" t="s">
        <v>79</v>
      </c>
      <c r="E30" s="26" t="s">
        <v>80</v>
      </c>
      <c r="F30" s="26" t="s">
        <v>81</v>
      </c>
      <c r="G30" s="26" t="s">
        <v>82</v>
      </c>
      <c r="H30" s="26" t="s">
        <v>83</v>
      </c>
      <c r="I30" s="26" t="s">
        <v>84</v>
      </c>
      <c r="J30" s="26" t="s">
        <v>85</v>
      </c>
      <c r="K30" s="26" t="s">
        <v>30</v>
      </c>
      <c r="L30" s="26" t="s">
        <v>34</v>
      </c>
      <c r="M30" s="26" t="s">
        <v>86</v>
      </c>
      <c r="N30" s="26" t="s">
        <v>87</v>
      </c>
      <c r="O30" s="27" t="s">
        <v>37</v>
      </c>
    </row>
    <row r="31" spans="1:15" x14ac:dyDescent="0.25">
      <c r="B31" s="25" t="s">
        <v>88</v>
      </c>
      <c r="C31" s="26" t="s">
        <v>89</v>
      </c>
      <c r="D31" s="26" t="s">
        <v>90</v>
      </c>
      <c r="E31" s="26" t="s">
        <v>91</v>
      </c>
      <c r="F31" s="26" t="s">
        <v>92</v>
      </c>
      <c r="G31" s="26" t="s">
        <v>93</v>
      </c>
      <c r="H31" s="26" t="s">
        <v>94</v>
      </c>
      <c r="I31" s="26" t="s">
        <v>95</v>
      </c>
      <c r="J31" s="26" t="s">
        <v>96</v>
      </c>
      <c r="K31" s="26" t="s">
        <v>42</v>
      </c>
      <c r="L31" s="26" t="s">
        <v>46</v>
      </c>
      <c r="M31" s="26" t="s">
        <v>97</v>
      </c>
      <c r="N31" s="26" t="s">
        <v>98</v>
      </c>
      <c r="O31" s="27" t="s">
        <v>37</v>
      </c>
    </row>
    <row r="33" spans="1:15" ht="13" x14ac:dyDescent="0.25">
      <c r="A33" s="22" t="s">
        <v>99</v>
      </c>
      <c r="B33" s="23"/>
    </row>
    <row r="34" spans="1:15" x14ac:dyDescent="0.25">
      <c r="A34" s="19" t="s">
        <v>100</v>
      </c>
      <c r="B34" s="19">
        <v>0</v>
      </c>
    </row>
    <row r="36" spans="1:15" x14ac:dyDescent="0.25">
      <c r="B36" s="24"/>
      <c r="C36" s="25">
        <v>1</v>
      </c>
      <c r="D36" s="25">
        <v>2</v>
      </c>
      <c r="E36" s="25">
        <v>3</v>
      </c>
      <c r="F36" s="25">
        <v>4</v>
      </c>
      <c r="G36" s="25">
        <v>5</v>
      </c>
      <c r="H36" s="25">
        <v>6</v>
      </c>
      <c r="I36" s="25">
        <v>7</v>
      </c>
      <c r="J36" s="25">
        <v>8</v>
      </c>
      <c r="K36" s="25">
        <v>9</v>
      </c>
      <c r="L36" s="25">
        <v>10</v>
      </c>
      <c r="M36" s="25">
        <v>11</v>
      </c>
      <c r="N36" s="25">
        <v>12</v>
      </c>
    </row>
    <row r="37" spans="1:15" x14ac:dyDescent="0.25">
      <c r="B37" s="25" t="s">
        <v>26</v>
      </c>
      <c r="C37" s="28">
        <v>0.14899999999999999</v>
      </c>
      <c r="D37" s="29">
        <v>0.19800000000000001</v>
      </c>
      <c r="E37" s="30">
        <v>0.21299999999999999</v>
      </c>
      <c r="F37" s="31">
        <v>0.254</v>
      </c>
      <c r="G37" s="31">
        <v>0.27800000000000002</v>
      </c>
      <c r="H37" s="32">
        <v>0.36099999999999999</v>
      </c>
      <c r="I37" s="33">
        <v>0.43099999999999999</v>
      </c>
      <c r="J37" s="34">
        <v>0.51400000000000001</v>
      </c>
      <c r="K37" s="35">
        <v>4.9000000000000002E-2</v>
      </c>
      <c r="L37" s="35">
        <v>4.9000000000000002E-2</v>
      </c>
      <c r="M37" s="35">
        <v>4.8000000000000001E-2</v>
      </c>
      <c r="N37" s="35">
        <v>4.9000000000000002E-2</v>
      </c>
      <c r="O37" s="27">
        <v>610</v>
      </c>
    </row>
    <row r="38" spans="1:15" x14ac:dyDescent="0.25">
      <c r="B38" s="25" t="s">
        <v>38</v>
      </c>
      <c r="C38" s="28">
        <v>0.159</v>
      </c>
      <c r="D38" s="29">
        <v>0.188</v>
      </c>
      <c r="E38" s="30">
        <v>0.21299999999999999</v>
      </c>
      <c r="F38" s="30">
        <v>0.23300000000000001</v>
      </c>
      <c r="G38" s="31">
        <v>0.28399999999999997</v>
      </c>
      <c r="H38" s="32">
        <v>0.35699999999999998</v>
      </c>
      <c r="I38" s="36">
        <v>0.40899999999999997</v>
      </c>
      <c r="J38" s="34">
        <v>0.52500000000000002</v>
      </c>
      <c r="K38" s="35">
        <v>4.8000000000000001E-2</v>
      </c>
      <c r="L38" s="35">
        <v>4.8000000000000001E-2</v>
      </c>
      <c r="M38" s="35">
        <v>4.9000000000000002E-2</v>
      </c>
      <c r="N38" s="35">
        <v>4.9000000000000002E-2</v>
      </c>
      <c r="O38" s="27">
        <v>610</v>
      </c>
    </row>
    <row r="39" spans="1:15" x14ac:dyDescent="0.25">
      <c r="B39" s="25" t="s">
        <v>49</v>
      </c>
      <c r="C39" s="35">
        <v>4.9000000000000002E-2</v>
      </c>
      <c r="D39" s="35">
        <v>4.9000000000000002E-2</v>
      </c>
      <c r="E39" s="35">
        <v>4.5999999999999999E-2</v>
      </c>
      <c r="F39" s="35">
        <v>4.9000000000000002E-2</v>
      </c>
      <c r="G39" s="35">
        <v>4.8000000000000001E-2</v>
      </c>
      <c r="H39" s="35">
        <v>4.8000000000000001E-2</v>
      </c>
      <c r="I39" s="35">
        <v>4.7E-2</v>
      </c>
      <c r="J39" s="35">
        <v>4.9000000000000002E-2</v>
      </c>
      <c r="K39" s="35">
        <v>4.9000000000000002E-2</v>
      </c>
      <c r="L39" s="35">
        <v>4.9000000000000002E-2</v>
      </c>
      <c r="M39" s="35">
        <v>4.9000000000000002E-2</v>
      </c>
      <c r="N39" s="35">
        <v>4.9000000000000002E-2</v>
      </c>
      <c r="O39" s="27">
        <v>610</v>
      </c>
    </row>
    <row r="40" spans="1:15" x14ac:dyDescent="0.25">
      <c r="B40" s="25" t="s">
        <v>60</v>
      </c>
      <c r="C40" s="29">
        <v>0.20699999999999999</v>
      </c>
      <c r="D40" s="30">
        <v>0.246</v>
      </c>
      <c r="E40" s="31">
        <v>0.28799999999999998</v>
      </c>
      <c r="F40" s="37">
        <v>0.31900000000000001</v>
      </c>
      <c r="G40" s="32">
        <v>0.37</v>
      </c>
      <c r="H40" s="33">
        <v>0.44900000000000001</v>
      </c>
      <c r="I40" s="38">
        <v>0.53900000000000003</v>
      </c>
      <c r="J40" s="39">
        <v>0.62</v>
      </c>
      <c r="K40" s="35">
        <v>4.8000000000000001E-2</v>
      </c>
      <c r="L40" s="35">
        <v>4.7E-2</v>
      </c>
      <c r="M40" s="35">
        <v>4.9000000000000002E-2</v>
      </c>
      <c r="N40" s="35">
        <v>4.7E-2</v>
      </c>
      <c r="O40" s="27">
        <v>610</v>
      </c>
    </row>
    <row r="41" spans="1:15" x14ac:dyDescent="0.25">
      <c r="B41" s="25" t="s">
        <v>63</v>
      </c>
      <c r="C41" s="29">
        <v>0.20499999999999999</v>
      </c>
      <c r="D41" s="30">
        <v>0.24099999999999999</v>
      </c>
      <c r="E41" s="31">
        <v>0.27700000000000002</v>
      </c>
      <c r="F41" s="37">
        <v>0.32200000000000001</v>
      </c>
      <c r="G41" s="32">
        <v>0.35599999999999998</v>
      </c>
      <c r="H41" s="33">
        <v>0.44700000000000001</v>
      </c>
      <c r="I41" s="38">
        <v>0.53900000000000003</v>
      </c>
      <c r="J41" s="39">
        <v>0.59599999999999997</v>
      </c>
      <c r="K41" s="35">
        <v>4.8000000000000001E-2</v>
      </c>
      <c r="L41" s="35">
        <v>5.0999999999999997E-2</v>
      </c>
      <c r="M41" s="35">
        <v>4.9000000000000002E-2</v>
      </c>
      <c r="N41" s="35">
        <v>4.9000000000000002E-2</v>
      </c>
      <c r="O41" s="27">
        <v>610</v>
      </c>
    </row>
    <row r="42" spans="1:15" x14ac:dyDescent="0.25">
      <c r="B42" s="25" t="s">
        <v>66</v>
      </c>
      <c r="C42" s="35">
        <v>4.4999999999999998E-2</v>
      </c>
      <c r="D42" s="35">
        <v>4.9000000000000002E-2</v>
      </c>
      <c r="E42" s="35">
        <v>0.05</v>
      </c>
      <c r="F42" s="35">
        <v>5.7000000000000002E-2</v>
      </c>
      <c r="G42" s="35">
        <v>0.05</v>
      </c>
      <c r="H42" s="35">
        <v>4.8000000000000001E-2</v>
      </c>
      <c r="I42" s="35">
        <v>4.8000000000000001E-2</v>
      </c>
      <c r="J42" s="35">
        <v>4.9000000000000002E-2</v>
      </c>
      <c r="K42" s="35">
        <v>4.8000000000000001E-2</v>
      </c>
      <c r="L42" s="35">
        <v>5.0999999999999997E-2</v>
      </c>
      <c r="M42" s="35">
        <v>4.8000000000000001E-2</v>
      </c>
      <c r="N42" s="35">
        <v>4.9000000000000002E-2</v>
      </c>
      <c r="O42" s="27">
        <v>610</v>
      </c>
    </row>
    <row r="43" spans="1:15" x14ac:dyDescent="0.25">
      <c r="B43" s="25" t="s">
        <v>77</v>
      </c>
      <c r="C43" s="35">
        <v>4.8000000000000001E-2</v>
      </c>
      <c r="D43" s="35">
        <v>4.8000000000000001E-2</v>
      </c>
      <c r="E43" s="35">
        <v>4.7E-2</v>
      </c>
      <c r="F43" s="35">
        <v>0.05</v>
      </c>
      <c r="G43" s="35">
        <v>0.05</v>
      </c>
      <c r="H43" s="35">
        <v>5.2999999999999999E-2</v>
      </c>
      <c r="I43" s="35">
        <v>4.9000000000000002E-2</v>
      </c>
      <c r="J43" s="35">
        <v>4.9000000000000002E-2</v>
      </c>
      <c r="K43" s="35">
        <v>4.9000000000000002E-2</v>
      </c>
      <c r="L43" s="35">
        <v>0.05</v>
      </c>
      <c r="M43" s="35">
        <v>4.8000000000000001E-2</v>
      </c>
      <c r="N43" s="35">
        <v>4.7E-2</v>
      </c>
      <c r="O43" s="27">
        <v>610</v>
      </c>
    </row>
    <row r="44" spans="1:15" x14ac:dyDescent="0.25">
      <c r="B44" s="25" t="s">
        <v>88</v>
      </c>
      <c r="C44" s="35">
        <v>4.8000000000000001E-2</v>
      </c>
      <c r="D44" s="35">
        <v>4.8000000000000001E-2</v>
      </c>
      <c r="E44" s="35">
        <v>4.8000000000000001E-2</v>
      </c>
      <c r="F44" s="35">
        <v>4.9000000000000002E-2</v>
      </c>
      <c r="G44" s="35">
        <v>0.05</v>
      </c>
      <c r="H44" s="35">
        <v>0.05</v>
      </c>
      <c r="I44" s="35">
        <v>4.9000000000000002E-2</v>
      </c>
      <c r="J44" s="35">
        <v>4.9000000000000002E-2</v>
      </c>
      <c r="K44" s="35">
        <v>4.8000000000000001E-2</v>
      </c>
      <c r="L44" s="35">
        <v>4.7E-2</v>
      </c>
      <c r="M44" s="35">
        <v>4.8000000000000001E-2</v>
      </c>
      <c r="N44" s="35">
        <v>0.05</v>
      </c>
      <c r="O44" s="27">
        <v>610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C37" sqref="C37:N44"/>
    </sheetView>
  </sheetViews>
  <sheetFormatPr defaultColWidth="9.1796875" defaultRowHeight="12.5" x14ac:dyDescent="0.25"/>
  <cols>
    <col min="1" max="1" width="20.7265625" style="19" customWidth="1"/>
    <col min="2" max="2" width="12.7265625" style="19" customWidth="1"/>
    <col min="3" max="16384" width="9.179687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102</v>
      </c>
    </row>
    <row r="7" spans="1:2" x14ac:dyDescent="0.25">
      <c r="A7" s="19" t="s">
        <v>8</v>
      </c>
      <c r="B7" s="20">
        <v>45698</v>
      </c>
    </row>
    <row r="8" spans="1:2" x14ac:dyDescent="0.25">
      <c r="A8" s="19" t="s">
        <v>9</v>
      </c>
      <c r="B8" s="21">
        <v>0.58185185185185184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</row>
    <row r="16" spans="1:2" x14ac:dyDescent="0.25">
      <c r="A16" s="19" t="s">
        <v>20</v>
      </c>
      <c r="B16" s="19" t="s">
        <v>21</v>
      </c>
    </row>
    <row r="17" spans="1:15" x14ac:dyDescent="0.25">
      <c r="B17" s="19" t="s">
        <v>22</v>
      </c>
    </row>
    <row r="18" spans="1:15" x14ac:dyDescent="0.25">
      <c r="B18" s="19" t="s">
        <v>23</v>
      </c>
    </row>
    <row r="19" spans="1:15" x14ac:dyDescent="0.25">
      <c r="B19" s="19" t="s">
        <v>24</v>
      </c>
    </row>
    <row r="21" spans="1:15" ht="13" x14ac:dyDescent="0.25">
      <c r="A21" s="22" t="s">
        <v>25</v>
      </c>
      <c r="B21" s="23"/>
    </row>
    <row r="23" spans="1:15" x14ac:dyDescent="0.25">
      <c r="B23" s="24"/>
      <c r="C23" s="25">
        <v>1</v>
      </c>
      <c r="D23" s="25">
        <v>2</v>
      </c>
      <c r="E23" s="25">
        <v>3</v>
      </c>
      <c r="F23" s="25">
        <v>4</v>
      </c>
      <c r="G23" s="25">
        <v>5</v>
      </c>
      <c r="H23" s="25">
        <v>6</v>
      </c>
      <c r="I23" s="25">
        <v>7</v>
      </c>
      <c r="J23" s="25">
        <v>8</v>
      </c>
      <c r="K23" s="25">
        <v>9</v>
      </c>
      <c r="L23" s="25">
        <v>10</v>
      </c>
      <c r="M23" s="25">
        <v>11</v>
      </c>
      <c r="N23" s="25">
        <v>12</v>
      </c>
    </row>
    <row r="24" spans="1:15" x14ac:dyDescent="0.25">
      <c r="B24" s="25" t="s">
        <v>26</v>
      </c>
      <c r="C24" s="26" t="s">
        <v>27</v>
      </c>
      <c r="D24" s="26" t="s">
        <v>28</v>
      </c>
      <c r="E24" s="26" t="s">
        <v>29</v>
      </c>
      <c r="F24" s="26" t="s">
        <v>30</v>
      </c>
      <c r="G24" s="26" t="s">
        <v>31</v>
      </c>
      <c r="H24" s="26" t="s">
        <v>32</v>
      </c>
      <c r="I24" s="26" t="s">
        <v>33</v>
      </c>
      <c r="J24" s="26" t="s">
        <v>34</v>
      </c>
      <c r="K24" s="26" t="s">
        <v>27</v>
      </c>
      <c r="L24" s="26" t="s">
        <v>31</v>
      </c>
      <c r="M24" s="26" t="s">
        <v>35</v>
      </c>
      <c r="N24" s="26" t="s">
        <v>36</v>
      </c>
      <c r="O24" s="27" t="s">
        <v>37</v>
      </c>
    </row>
    <row r="25" spans="1:15" x14ac:dyDescent="0.25">
      <c r="B25" s="25" t="s">
        <v>38</v>
      </c>
      <c r="C25" s="26" t="s">
        <v>39</v>
      </c>
      <c r="D25" s="26" t="s">
        <v>40</v>
      </c>
      <c r="E25" s="26" t="s">
        <v>41</v>
      </c>
      <c r="F25" s="26" t="s">
        <v>42</v>
      </c>
      <c r="G25" s="26" t="s">
        <v>43</v>
      </c>
      <c r="H25" s="26" t="s">
        <v>44</v>
      </c>
      <c r="I25" s="26" t="s">
        <v>45</v>
      </c>
      <c r="J25" s="26" t="s">
        <v>46</v>
      </c>
      <c r="K25" s="26" t="s">
        <v>39</v>
      </c>
      <c r="L25" s="26" t="s">
        <v>43</v>
      </c>
      <c r="M25" s="26" t="s">
        <v>47</v>
      </c>
      <c r="N25" s="26" t="s">
        <v>48</v>
      </c>
      <c r="O25" s="27" t="s">
        <v>37</v>
      </c>
    </row>
    <row r="26" spans="1:15" x14ac:dyDescent="0.25">
      <c r="B26" s="25" t="s">
        <v>49</v>
      </c>
      <c r="C26" s="26" t="s">
        <v>50</v>
      </c>
      <c r="D26" s="26" t="s">
        <v>51</v>
      </c>
      <c r="E26" s="26" t="s">
        <v>52</v>
      </c>
      <c r="F26" s="26" t="s">
        <v>53</v>
      </c>
      <c r="G26" s="26" t="s">
        <v>54</v>
      </c>
      <c r="H26" s="26" t="s">
        <v>55</v>
      </c>
      <c r="I26" s="26" t="s">
        <v>56</v>
      </c>
      <c r="J26" s="26" t="s">
        <v>57</v>
      </c>
      <c r="K26" s="26" t="s">
        <v>28</v>
      </c>
      <c r="L26" s="26" t="s">
        <v>32</v>
      </c>
      <c r="M26" s="26" t="s">
        <v>58</v>
      </c>
      <c r="N26" s="26" t="s">
        <v>59</v>
      </c>
      <c r="O26" s="27" t="s">
        <v>37</v>
      </c>
    </row>
    <row r="27" spans="1:15" x14ac:dyDescent="0.25">
      <c r="B27" s="25" t="s">
        <v>60</v>
      </c>
      <c r="C27" s="26" t="s">
        <v>27</v>
      </c>
      <c r="D27" s="26" t="s">
        <v>28</v>
      </c>
      <c r="E27" s="26" t="s">
        <v>29</v>
      </c>
      <c r="F27" s="26" t="s">
        <v>30</v>
      </c>
      <c r="G27" s="26" t="s">
        <v>31</v>
      </c>
      <c r="H27" s="26" t="s">
        <v>32</v>
      </c>
      <c r="I27" s="26" t="s">
        <v>33</v>
      </c>
      <c r="J27" s="26" t="s">
        <v>34</v>
      </c>
      <c r="K27" s="26" t="s">
        <v>40</v>
      </c>
      <c r="L27" s="26" t="s">
        <v>44</v>
      </c>
      <c r="M27" s="26" t="s">
        <v>61</v>
      </c>
      <c r="N27" s="26" t="s">
        <v>62</v>
      </c>
      <c r="O27" s="27" t="s">
        <v>37</v>
      </c>
    </row>
    <row r="28" spans="1:15" x14ac:dyDescent="0.25">
      <c r="B28" s="25" t="s">
        <v>63</v>
      </c>
      <c r="C28" s="26" t="s">
        <v>39</v>
      </c>
      <c r="D28" s="26" t="s">
        <v>40</v>
      </c>
      <c r="E28" s="26" t="s">
        <v>41</v>
      </c>
      <c r="F28" s="26" t="s">
        <v>42</v>
      </c>
      <c r="G28" s="26" t="s">
        <v>43</v>
      </c>
      <c r="H28" s="26" t="s">
        <v>44</v>
      </c>
      <c r="I28" s="26" t="s">
        <v>45</v>
      </c>
      <c r="J28" s="26" t="s">
        <v>46</v>
      </c>
      <c r="K28" s="26" t="s">
        <v>29</v>
      </c>
      <c r="L28" s="26" t="s">
        <v>33</v>
      </c>
      <c r="M28" s="26" t="s">
        <v>64</v>
      </c>
      <c r="N28" s="26" t="s">
        <v>65</v>
      </c>
      <c r="O28" s="27" t="s">
        <v>37</v>
      </c>
    </row>
    <row r="29" spans="1:15" x14ac:dyDescent="0.25">
      <c r="B29" s="25" t="s">
        <v>66</v>
      </c>
      <c r="C29" s="26" t="s">
        <v>67</v>
      </c>
      <c r="D29" s="26" t="s">
        <v>68</v>
      </c>
      <c r="E29" s="26" t="s">
        <v>69</v>
      </c>
      <c r="F29" s="26" t="s">
        <v>70</v>
      </c>
      <c r="G29" s="26" t="s">
        <v>71</v>
      </c>
      <c r="H29" s="26" t="s">
        <v>72</v>
      </c>
      <c r="I29" s="26" t="s">
        <v>73</v>
      </c>
      <c r="J29" s="26" t="s">
        <v>74</v>
      </c>
      <c r="K29" s="26" t="s">
        <v>41</v>
      </c>
      <c r="L29" s="26" t="s">
        <v>45</v>
      </c>
      <c r="M29" s="26" t="s">
        <v>75</v>
      </c>
      <c r="N29" s="26" t="s">
        <v>76</v>
      </c>
      <c r="O29" s="27" t="s">
        <v>37</v>
      </c>
    </row>
    <row r="30" spans="1:15" x14ac:dyDescent="0.25">
      <c r="B30" s="25" t="s">
        <v>77</v>
      </c>
      <c r="C30" s="26" t="s">
        <v>78</v>
      </c>
      <c r="D30" s="26" t="s">
        <v>79</v>
      </c>
      <c r="E30" s="26" t="s">
        <v>80</v>
      </c>
      <c r="F30" s="26" t="s">
        <v>81</v>
      </c>
      <c r="G30" s="26" t="s">
        <v>82</v>
      </c>
      <c r="H30" s="26" t="s">
        <v>83</v>
      </c>
      <c r="I30" s="26" t="s">
        <v>84</v>
      </c>
      <c r="J30" s="26" t="s">
        <v>85</v>
      </c>
      <c r="K30" s="26" t="s">
        <v>30</v>
      </c>
      <c r="L30" s="26" t="s">
        <v>34</v>
      </c>
      <c r="M30" s="26" t="s">
        <v>86</v>
      </c>
      <c r="N30" s="26" t="s">
        <v>87</v>
      </c>
      <c r="O30" s="27" t="s">
        <v>37</v>
      </c>
    </row>
    <row r="31" spans="1:15" x14ac:dyDescent="0.25">
      <c r="B31" s="25" t="s">
        <v>88</v>
      </c>
      <c r="C31" s="26" t="s">
        <v>89</v>
      </c>
      <c r="D31" s="26" t="s">
        <v>90</v>
      </c>
      <c r="E31" s="26" t="s">
        <v>91</v>
      </c>
      <c r="F31" s="26" t="s">
        <v>92</v>
      </c>
      <c r="G31" s="26" t="s">
        <v>93</v>
      </c>
      <c r="H31" s="26" t="s">
        <v>94</v>
      </c>
      <c r="I31" s="26" t="s">
        <v>95</v>
      </c>
      <c r="J31" s="26" t="s">
        <v>96</v>
      </c>
      <c r="K31" s="26" t="s">
        <v>42</v>
      </c>
      <c r="L31" s="26" t="s">
        <v>46</v>
      </c>
      <c r="M31" s="26" t="s">
        <v>97</v>
      </c>
      <c r="N31" s="26" t="s">
        <v>98</v>
      </c>
      <c r="O31" s="27" t="s">
        <v>37</v>
      </c>
    </row>
    <row r="33" spans="1:15" ht="13" x14ac:dyDescent="0.25">
      <c r="A33" s="22" t="s">
        <v>99</v>
      </c>
      <c r="B33" s="23"/>
    </row>
    <row r="34" spans="1:15" x14ac:dyDescent="0.25">
      <c r="A34" s="19" t="s">
        <v>100</v>
      </c>
      <c r="B34" s="19">
        <v>0</v>
      </c>
    </row>
    <row r="36" spans="1:15" x14ac:dyDescent="0.25">
      <c r="B36" s="24"/>
      <c r="C36" s="25">
        <v>1</v>
      </c>
      <c r="D36" s="25">
        <v>2</v>
      </c>
      <c r="E36" s="25">
        <v>3</v>
      </c>
      <c r="F36" s="25">
        <v>4</v>
      </c>
      <c r="G36" s="25">
        <v>5</v>
      </c>
      <c r="H36" s="25">
        <v>6</v>
      </c>
      <c r="I36" s="25">
        <v>7</v>
      </c>
      <c r="J36" s="25">
        <v>8</v>
      </c>
      <c r="K36" s="25">
        <v>9</v>
      </c>
      <c r="L36" s="25">
        <v>10</v>
      </c>
      <c r="M36" s="25">
        <v>11</v>
      </c>
      <c r="N36" s="25">
        <v>12</v>
      </c>
    </row>
    <row r="37" spans="1:15" x14ac:dyDescent="0.25">
      <c r="B37" s="25" t="s">
        <v>26</v>
      </c>
      <c r="C37" s="32">
        <v>0.34499999999999997</v>
      </c>
      <c r="D37" s="31">
        <v>0.28999999999999998</v>
      </c>
      <c r="E37" s="33">
        <v>0.38600000000000001</v>
      </c>
      <c r="F37" s="37">
        <v>0.31</v>
      </c>
      <c r="G37" s="29">
        <v>0.23200000000000001</v>
      </c>
      <c r="H37" s="31">
        <v>0.30299999999999999</v>
      </c>
      <c r="I37" s="35">
        <v>0.17</v>
      </c>
      <c r="J37" s="40">
        <v>0.19</v>
      </c>
      <c r="K37" s="37">
        <v>0.314</v>
      </c>
      <c r="L37" s="35">
        <v>0.158</v>
      </c>
      <c r="M37" s="35">
        <v>0.152</v>
      </c>
      <c r="N37" s="41">
        <v>0.41499999999999998</v>
      </c>
      <c r="O37" s="27">
        <v>610</v>
      </c>
    </row>
    <row r="38" spans="1:15" x14ac:dyDescent="0.25">
      <c r="B38" s="25" t="s">
        <v>38</v>
      </c>
      <c r="C38" s="35">
        <v>0.153</v>
      </c>
      <c r="D38" s="35">
        <v>0.153</v>
      </c>
      <c r="E38" s="35">
        <v>0.152</v>
      </c>
      <c r="F38" s="37">
        <v>0.317</v>
      </c>
      <c r="G38" s="34">
        <v>0.44500000000000001</v>
      </c>
      <c r="H38" s="35">
        <v>0.17399999999999999</v>
      </c>
      <c r="I38" s="35">
        <v>0.14899999999999999</v>
      </c>
      <c r="J38" s="35">
        <v>0.156</v>
      </c>
      <c r="K38" s="38">
        <v>0.47499999999999998</v>
      </c>
      <c r="L38" s="39">
        <v>0.50700000000000001</v>
      </c>
      <c r="M38" s="33">
        <v>0.38700000000000001</v>
      </c>
      <c r="N38" s="31">
        <v>0.29899999999999999</v>
      </c>
      <c r="O38" s="27">
        <v>610</v>
      </c>
    </row>
    <row r="39" spans="1:15" x14ac:dyDescent="0.25">
      <c r="B39" s="25" t="s">
        <v>49</v>
      </c>
      <c r="C39" s="34">
        <v>0.44900000000000001</v>
      </c>
      <c r="D39" s="36">
        <v>0.38</v>
      </c>
      <c r="E39" s="31">
        <v>0.29199999999999998</v>
      </c>
      <c r="F39" s="34">
        <v>0.45800000000000002</v>
      </c>
      <c r="G39" s="37">
        <v>0.32</v>
      </c>
      <c r="H39" s="28">
        <v>0.20699999999999999</v>
      </c>
      <c r="I39" s="38">
        <v>0.48</v>
      </c>
      <c r="J39" s="39">
        <v>0.48699999999999999</v>
      </c>
      <c r="K39" s="38">
        <v>0.48</v>
      </c>
      <c r="L39" s="33">
        <v>0.38300000000000001</v>
      </c>
      <c r="M39" s="33">
        <v>0.40500000000000003</v>
      </c>
      <c r="N39" s="41">
        <v>0.41399999999999998</v>
      </c>
      <c r="O39" s="27">
        <v>610</v>
      </c>
    </row>
    <row r="40" spans="1:15" x14ac:dyDescent="0.25">
      <c r="B40" s="25" t="s">
        <v>60</v>
      </c>
      <c r="C40" s="33">
        <v>0.39300000000000002</v>
      </c>
      <c r="D40" s="37">
        <v>0.32200000000000001</v>
      </c>
      <c r="E40" s="37">
        <v>0.307</v>
      </c>
      <c r="F40" s="35">
        <v>0.154</v>
      </c>
      <c r="G40" s="39">
        <v>0.51100000000000001</v>
      </c>
      <c r="H40" s="41">
        <v>0.41499999999999998</v>
      </c>
      <c r="I40" s="35">
        <v>0.16</v>
      </c>
      <c r="J40" s="35">
        <v>0.152</v>
      </c>
      <c r="K40" s="31">
        <v>0.29799999999999999</v>
      </c>
      <c r="L40" s="38">
        <v>0.46500000000000002</v>
      </c>
      <c r="M40" s="35">
        <v>0.151</v>
      </c>
      <c r="N40" s="35">
        <v>0.16600000000000001</v>
      </c>
      <c r="O40" s="27">
        <v>610</v>
      </c>
    </row>
    <row r="41" spans="1:15" x14ac:dyDescent="0.25">
      <c r="B41" s="25" t="s">
        <v>63</v>
      </c>
      <c r="C41" s="36">
        <v>0.36099999999999999</v>
      </c>
      <c r="D41" s="33">
        <v>0.39400000000000002</v>
      </c>
      <c r="E41" s="41">
        <v>0.42</v>
      </c>
      <c r="F41" s="38">
        <v>0.47199999999999998</v>
      </c>
      <c r="G41" s="32">
        <v>0.35199999999999998</v>
      </c>
      <c r="H41" s="33">
        <v>0.38300000000000001</v>
      </c>
      <c r="I41" s="32">
        <v>0.34</v>
      </c>
      <c r="J41" s="34">
        <v>0.44800000000000001</v>
      </c>
      <c r="K41" s="30">
        <v>0.26600000000000001</v>
      </c>
      <c r="L41" s="41">
        <v>0.42099999999999999</v>
      </c>
      <c r="M41" s="30">
        <v>0.26700000000000002</v>
      </c>
      <c r="N41" s="28">
        <v>0.20599999999999999</v>
      </c>
      <c r="O41" s="27">
        <v>610</v>
      </c>
    </row>
    <row r="42" spans="1:15" x14ac:dyDescent="0.25">
      <c r="B42" s="25" t="s">
        <v>66</v>
      </c>
      <c r="C42" s="34">
        <v>0.45800000000000002</v>
      </c>
      <c r="D42" s="36">
        <v>0.35899999999999999</v>
      </c>
      <c r="E42" s="39">
        <v>0.49099999999999999</v>
      </c>
      <c r="F42" s="32">
        <v>0.34300000000000003</v>
      </c>
      <c r="G42" s="33">
        <v>0.38500000000000001</v>
      </c>
      <c r="H42" s="40">
        <v>0.17599999999999999</v>
      </c>
      <c r="I42" s="36">
        <v>0.379</v>
      </c>
      <c r="J42" s="41">
        <v>0.42199999999999999</v>
      </c>
      <c r="K42" s="35">
        <v>0.17299999999999999</v>
      </c>
      <c r="L42" s="29">
        <v>0.22600000000000001</v>
      </c>
      <c r="M42" s="35">
        <v>0.154</v>
      </c>
      <c r="N42" s="28">
        <v>0.21299999999999999</v>
      </c>
      <c r="O42" s="27">
        <v>610</v>
      </c>
    </row>
    <row r="43" spans="1:15" x14ac:dyDescent="0.25">
      <c r="B43" s="25" t="s">
        <v>77</v>
      </c>
      <c r="C43" s="35">
        <v>0.16200000000000001</v>
      </c>
      <c r="D43" s="31">
        <v>0.28799999999999998</v>
      </c>
      <c r="E43" s="36">
        <v>0.377</v>
      </c>
      <c r="F43" s="37">
        <v>0.32600000000000001</v>
      </c>
      <c r="G43" s="35">
        <v>0.16</v>
      </c>
      <c r="H43" s="39">
        <v>0.51100000000000001</v>
      </c>
      <c r="I43" s="34">
        <v>0.438</v>
      </c>
      <c r="J43" s="35">
        <v>0.16300000000000001</v>
      </c>
      <c r="K43" s="32">
        <v>0.35099999999999998</v>
      </c>
      <c r="L43" s="41">
        <v>0.42199999999999999</v>
      </c>
      <c r="M43" s="31">
        <v>0.28399999999999997</v>
      </c>
      <c r="N43" s="31">
        <v>0.29799999999999999</v>
      </c>
      <c r="O43" s="27">
        <v>610</v>
      </c>
    </row>
    <row r="44" spans="1:15" x14ac:dyDescent="0.25">
      <c r="B44" s="25" t="s">
        <v>88</v>
      </c>
      <c r="C44" s="33">
        <v>0.39300000000000002</v>
      </c>
      <c r="D44" s="40">
        <v>0.19800000000000001</v>
      </c>
      <c r="E44" s="41">
        <v>0.43099999999999999</v>
      </c>
      <c r="F44" s="30">
        <v>0.26500000000000001</v>
      </c>
      <c r="G44" s="32">
        <v>0.34799999999999998</v>
      </c>
      <c r="H44" s="34">
        <v>0.45800000000000002</v>
      </c>
      <c r="I44" s="34">
        <v>0.45800000000000002</v>
      </c>
      <c r="J44" s="29">
        <v>0.24099999999999999</v>
      </c>
      <c r="K44" s="34">
        <v>0.44700000000000001</v>
      </c>
      <c r="L44" s="38">
        <v>0.47899999999999998</v>
      </c>
      <c r="M44" s="41">
        <v>0.43</v>
      </c>
      <c r="N44" s="35">
        <v>0.151</v>
      </c>
      <c r="O44" s="27">
        <v>610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C37" sqref="C37:N44"/>
    </sheetView>
  </sheetViews>
  <sheetFormatPr defaultColWidth="9.1796875" defaultRowHeight="12.5" x14ac:dyDescent="0.25"/>
  <cols>
    <col min="1" max="1" width="20.7265625" style="19" customWidth="1"/>
    <col min="2" max="2" width="12.7265625" style="19" customWidth="1"/>
    <col min="3" max="16384" width="9.179687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103</v>
      </c>
    </row>
    <row r="7" spans="1:2" x14ac:dyDescent="0.25">
      <c r="A7" s="19" t="s">
        <v>8</v>
      </c>
      <c r="B7" s="20">
        <v>45698</v>
      </c>
    </row>
    <row r="8" spans="1:2" x14ac:dyDescent="0.25">
      <c r="A8" s="19" t="s">
        <v>9</v>
      </c>
      <c r="B8" s="21">
        <v>0.58777777777777784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</row>
    <row r="16" spans="1:2" x14ac:dyDescent="0.25">
      <c r="A16" s="19" t="s">
        <v>20</v>
      </c>
      <c r="B16" s="19" t="s">
        <v>21</v>
      </c>
    </row>
    <row r="17" spans="1:15" x14ac:dyDescent="0.25">
      <c r="B17" s="19" t="s">
        <v>22</v>
      </c>
    </row>
    <row r="18" spans="1:15" x14ac:dyDescent="0.25">
      <c r="B18" s="19" t="s">
        <v>23</v>
      </c>
    </row>
    <row r="19" spans="1:15" x14ac:dyDescent="0.25">
      <c r="B19" s="19" t="s">
        <v>24</v>
      </c>
    </row>
    <row r="21" spans="1:15" ht="13" x14ac:dyDescent="0.25">
      <c r="A21" s="22" t="s">
        <v>25</v>
      </c>
      <c r="B21" s="23"/>
    </row>
    <row r="23" spans="1:15" x14ac:dyDescent="0.25">
      <c r="B23" s="24"/>
      <c r="C23" s="25">
        <v>1</v>
      </c>
      <c r="D23" s="25">
        <v>2</v>
      </c>
      <c r="E23" s="25">
        <v>3</v>
      </c>
      <c r="F23" s="25">
        <v>4</v>
      </c>
      <c r="G23" s="25">
        <v>5</v>
      </c>
      <c r="H23" s="25">
        <v>6</v>
      </c>
      <c r="I23" s="25">
        <v>7</v>
      </c>
      <c r="J23" s="25">
        <v>8</v>
      </c>
      <c r="K23" s="25">
        <v>9</v>
      </c>
      <c r="L23" s="25">
        <v>10</v>
      </c>
      <c r="M23" s="25">
        <v>11</v>
      </c>
      <c r="N23" s="25">
        <v>12</v>
      </c>
    </row>
    <row r="24" spans="1:15" x14ac:dyDescent="0.25">
      <c r="B24" s="25" t="s">
        <v>26</v>
      </c>
      <c r="C24" s="26" t="s">
        <v>27</v>
      </c>
      <c r="D24" s="26" t="s">
        <v>28</v>
      </c>
      <c r="E24" s="26" t="s">
        <v>29</v>
      </c>
      <c r="F24" s="26" t="s">
        <v>30</v>
      </c>
      <c r="G24" s="26" t="s">
        <v>31</v>
      </c>
      <c r="H24" s="26" t="s">
        <v>32</v>
      </c>
      <c r="I24" s="26" t="s">
        <v>33</v>
      </c>
      <c r="J24" s="26" t="s">
        <v>34</v>
      </c>
      <c r="K24" s="26" t="s">
        <v>27</v>
      </c>
      <c r="L24" s="26" t="s">
        <v>31</v>
      </c>
      <c r="M24" s="26" t="s">
        <v>35</v>
      </c>
      <c r="N24" s="26" t="s">
        <v>36</v>
      </c>
      <c r="O24" s="27" t="s">
        <v>37</v>
      </c>
    </row>
    <row r="25" spans="1:15" x14ac:dyDescent="0.25">
      <c r="B25" s="25" t="s">
        <v>38</v>
      </c>
      <c r="C25" s="26" t="s">
        <v>39</v>
      </c>
      <c r="D25" s="26" t="s">
        <v>40</v>
      </c>
      <c r="E25" s="26" t="s">
        <v>41</v>
      </c>
      <c r="F25" s="26" t="s">
        <v>42</v>
      </c>
      <c r="G25" s="26" t="s">
        <v>43</v>
      </c>
      <c r="H25" s="26" t="s">
        <v>44</v>
      </c>
      <c r="I25" s="26" t="s">
        <v>45</v>
      </c>
      <c r="J25" s="26" t="s">
        <v>46</v>
      </c>
      <c r="K25" s="26" t="s">
        <v>39</v>
      </c>
      <c r="L25" s="26" t="s">
        <v>43</v>
      </c>
      <c r="M25" s="26" t="s">
        <v>47</v>
      </c>
      <c r="N25" s="26" t="s">
        <v>48</v>
      </c>
      <c r="O25" s="27" t="s">
        <v>37</v>
      </c>
    </row>
    <row r="26" spans="1:15" x14ac:dyDescent="0.25">
      <c r="B26" s="25" t="s">
        <v>49</v>
      </c>
      <c r="C26" s="26" t="s">
        <v>50</v>
      </c>
      <c r="D26" s="26" t="s">
        <v>51</v>
      </c>
      <c r="E26" s="26" t="s">
        <v>52</v>
      </c>
      <c r="F26" s="26" t="s">
        <v>53</v>
      </c>
      <c r="G26" s="26" t="s">
        <v>54</v>
      </c>
      <c r="H26" s="26" t="s">
        <v>55</v>
      </c>
      <c r="I26" s="26" t="s">
        <v>56</v>
      </c>
      <c r="J26" s="26" t="s">
        <v>57</v>
      </c>
      <c r="K26" s="26" t="s">
        <v>28</v>
      </c>
      <c r="L26" s="26" t="s">
        <v>32</v>
      </c>
      <c r="M26" s="26" t="s">
        <v>58</v>
      </c>
      <c r="N26" s="26" t="s">
        <v>59</v>
      </c>
      <c r="O26" s="27" t="s">
        <v>37</v>
      </c>
    </row>
    <row r="27" spans="1:15" x14ac:dyDescent="0.25">
      <c r="B27" s="25" t="s">
        <v>60</v>
      </c>
      <c r="C27" s="26" t="s">
        <v>27</v>
      </c>
      <c r="D27" s="26" t="s">
        <v>28</v>
      </c>
      <c r="E27" s="26" t="s">
        <v>29</v>
      </c>
      <c r="F27" s="26" t="s">
        <v>30</v>
      </c>
      <c r="G27" s="26" t="s">
        <v>31</v>
      </c>
      <c r="H27" s="26" t="s">
        <v>32</v>
      </c>
      <c r="I27" s="26" t="s">
        <v>33</v>
      </c>
      <c r="J27" s="26" t="s">
        <v>34</v>
      </c>
      <c r="K27" s="26" t="s">
        <v>40</v>
      </c>
      <c r="L27" s="26" t="s">
        <v>44</v>
      </c>
      <c r="M27" s="26" t="s">
        <v>61</v>
      </c>
      <c r="N27" s="26" t="s">
        <v>62</v>
      </c>
      <c r="O27" s="27" t="s">
        <v>37</v>
      </c>
    </row>
    <row r="28" spans="1:15" x14ac:dyDescent="0.25">
      <c r="B28" s="25" t="s">
        <v>63</v>
      </c>
      <c r="C28" s="26" t="s">
        <v>39</v>
      </c>
      <c r="D28" s="26" t="s">
        <v>40</v>
      </c>
      <c r="E28" s="26" t="s">
        <v>41</v>
      </c>
      <c r="F28" s="26" t="s">
        <v>42</v>
      </c>
      <c r="G28" s="26" t="s">
        <v>43</v>
      </c>
      <c r="H28" s="26" t="s">
        <v>44</v>
      </c>
      <c r="I28" s="26" t="s">
        <v>45</v>
      </c>
      <c r="J28" s="26" t="s">
        <v>46</v>
      </c>
      <c r="K28" s="26" t="s">
        <v>29</v>
      </c>
      <c r="L28" s="26" t="s">
        <v>33</v>
      </c>
      <c r="M28" s="26" t="s">
        <v>64</v>
      </c>
      <c r="N28" s="26" t="s">
        <v>65</v>
      </c>
      <c r="O28" s="27" t="s">
        <v>37</v>
      </c>
    </row>
    <row r="29" spans="1:15" x14ac:dyDescent="0.25">
      <c r="B29" s="25" t="s">
        <v>66</v>
      </c>
      <c r="C29" s="26" t="s">
        <v>67</v>
      </c>
      <c r="D29" s="26" t="s">
        <v>68</v>
      </c>
      <c r="E29" s="26" t="s">
        <v>69</v>
      </c>
      <c r="F29" s="26" t="s">
        <v>70</v>
      </c>
      <c r="G29" s="26" t="s">
        <v>71</v>
      </c>
      <c r="H29" s="26" t="s">
        <v>72</v>
      </c>
      <c r="I29" s="26" t="s">
        <v>73</v>
      </c>
      <c r="J29" s="26" t="s">
        <v>74</v>
      </c>
      <c r="K29" s="26" t="s">
        <v>41</v>
      </c>
      <c r="L29" s="26" t="s">
        <v>45</v>
      </c>
      <c r="M29" s="26" t="s">
        <v>75</v>
      </c>
      <c r="N29" s="26" t="s">
        <v>76</v>
      </c>
      <c r="O29" s="27" t="s">
        <v>37</v>
      </c>
    </row>
    <row r="30" spans="1:15" x14ac:dyDescent="0.25">
      <c r="B30" s="25" t="s">
        <v>77</v>
      </c>
      <c r="C30" s="26" t="s">
        <v>78</v>
      </c>
      <c r="D30" s="26" t="s">
        <v>79</v>
      </c>
      <c r="E30" s="26" t="s">
        <v>80</v>
      </c>
      <c r="F30" s="26" t="s">
        <v>81</v>
      </c>
      <c r="G30" s="26" t="s">
        <v>82</v>
      </c>
      <c r="H30" s="26" t="s">
        <v>83</v>
      </c>
      <c r="I30" s="26" t="s">
        <v>84</v>
      </c>
      <c r="J30" s="26" t="s">
        <v>85</v>
      </c>
      <c r="K30" s="26" t="s">
        <v>30</v>
      </c>
      <c r="L30" s="26" t="s">
        <v>34</v>
      </c>
      <c r="M30" s="26" t="s">
        <v>86</v>
      </c>
      <c r="N30" s="26" t="s">
        <v>87</v>
      </c>
      <c r="O30" s="27" t="s">
        <v>37</v>
      </c>
    </row>
    <row r="31" spans="1:15" x14ac:dyDescent="0.25">
      <c r="B31" s="25" t="s">
        <v>88</v>
      </c>
      <c r="C31" s="26" t="s">
        <v>89</v>
      </c>
      <c r="D31" s="26" t="s">
        <v>90</v>
      </c>
      <c r="E31" s="26" t="s">
        <v>91</v>
      </c>
      <c r="F31" s="26" t="s">
        <v>92</v>
      </c>
      <c r="G31" s="26" t="s">
        <v>93</v>
      </c>
      <c r="H31" s="26" t="s">
        <v>94</v>
      </c>
      <c r="I31" s="26" t="s">
        <v>95</v>
      </c>
      <c r="J31" s="26" t="s">
        <v>96</v>
      </c>
      <c r="K31" s="26" t="s">
        <v>42</v>
      </c>
      <c r="L31" s="26" t="s">
        <v>46</v>
      </c>
      <c r="M31" s="26" t="s">
        <v>97</v>
      </c>
      <c r="N31" s="26" t="s">
        <v>98</v>
      </c>
      <c r="O31" s="27" t="s">
        <v>37</v>
      </c>
    </row>
    <row r="33" spans="1:15" ht="13" x14ac:dyDescent="0.25">
      <c r="A33" s="22" t="s">
        <v>99</v>
      </c>
      <c r="B33" s="23"/>
    </row>
    <row r="34" spans="1:15" x14ac:dyDescent="0.25">
      <c r="A34" s="19" t="s">
        <v>100</v>
      </c>
      <c r="B34" s="19">
        <v>0</v>
      </c>
    </row>
    <row r="36" spans="1:15" x14ac:dyDescent="0.25">
      <c r="B36" s="24"/>
      <c r="C36" s="25">
        <v>1</v>
      </c>
      <c r="D36" s="25">
        <v>2</v>
      </c>
      <c r="E36" s="25">
        <v>3</v>
      </c>
      <c r="F36" s="25">
        <v>4</v>
      </c>
      <c r="G36" s="25">
        <v>5</v>
      </c>
      <c r="H36" s="25">
        <v>6</v>
      </c>
      <c r="I36" s="25">
        <v>7</v>
      </c>
      <c r="J36" s="25">
        <v>8</v>
      </c>
      <c r="K36" s="25">
        <v>9</v>
      </c>
      <c r="L36" s="25">
        <v>10</v>
      </c>
      <c r="M36" s="25">
        <v>11</v>
      </c>
      <c r="N36" s="25">
        <v>12</v>
      </c>
    </row>
    <row r="37" spans="1:15" x14ac:dyDescent="0.25">
      <c r="B37" s="25" t="s">
        <v>26</v>
      </c>
      <c r="C37" s="37">
        <v>0.33100000000000002</v>
      </c>
      <c r="D37" s="29">
        <v>0.25900000000000001</v>
      </c>
      <c r="E37" s="33">
        <v>0.42099999999999999</v>
      </c>
      <c r="F37" s="37">
        <v>0.32100000000000001</v>
      </c>
      <c r="G37" s="28">
        <v>0.22900000000000001</v>
      </c>
      <c r="H37" s="37">
        <v>0.34699999999999998</v>
      </c>
      <c r="I37" s="35">
        <v>0.161</v>
      </c>
      <c r="J37" s="40">
        <v>0.185</v>
      </c>
      <c r="K37" s="37">
        <v>0.33800000000000002</v>
      </c>
      <c r="L37" s="35">
        <v>0.152</v>
      </c>
      <c r="M37" s="35">
        <v>0.14799999999999999</v>
      </c>
      <c r="N37" s="36">
        <v>0.38100000000000001</v>
      </c>
      <c r="O37" s="27">
        <v>610</v>
      </c>
    </row>
    <row r="38" spans="1:15" x14ac:dyDescent="0.25">
      <c r="B38" s="25" t="s">
        <v>38</v>
      </c>
      <c r="C38" s="35">
        <v>0.158</v>
      </c>
      <c r="D38" s="35">
        <v>0.154</v>
      </c>
      <c r="E38" s="35">
        <v>0.155</v>
      </c>
      <c r="F38" s="36">
        <v>0.39800000000000002</v>
      </c>
      <c r="G38" s="33">
        <v>0.41899999999999998</v>
      </c>
      <c r="H38" s="40">
        <v>0.19600000000000001</v>
      </c>
      <c r="I38" s="35">
        <v>0.14899999999999999</v>
      </c>
      <c r="J38" s="35">
        <v>0.16200000000000001</v>
      </c>
      <c r="K38" s="34">
        <v>0.47299999999999998</v>
      </c>
      <c r="L38" s="34">
        <v>0.48399999999999999</v>
      </c>
      <c r="M38" s="33">
        <v>0.40799999999999997</v>
      </c>
      <c r="N38" s="37">
        <v>0.33600000000000002</v>
      </c>
      <c r="O38" s="27">
        <v>610</v>
      </c>
    </row>
    <row r="39" spans="1:15" x14ac:dyDescent="0.25">
      <c r="B39" s="25" t="s">
        <v>49</v>
      </c>
      <c r="C39" s="34">
        <v>0.48899999999999999</v>
      </c>
      <c r="D39" s="36">
        <v>0.39100000000000001</v>
      </c>
      <c r="E39" s="37">
        <v>0.32600000000000001</v>
      </c>
      <c r="F39" s="34">
        <v>0.47099999999999997</v>
      </c>
      <c r="G39" s="32">
        <v>0.35499999999999998</v>
      </c>
      <c r="H39" s="28">
        <v>0.224</v>
      </c>
      <c r="I39" s="41">
        <v>0.45500000000000002</v>
      </c>
      <c r="J39" s="34">
        <v>0.46800000000000003</v>
      </c>
      <c r="K39" s="41">
        <v>0.45600000000000002</v>
      </c>
      <c r="L39" s="36">
        <v>0.40100000000000002</v>
      </c>
      <c r="M39" s="33">
        <v>0.42599999999999999</v>
      </c>
      <c r="N39" s="33">
        <v>0.43099999999999999</v>
      </c>
      <c r="O39" s="27">
        <v>610</v>
      </c>
    </row>
    <row r="40" spans="1:15" x14ac:dyDescent="0.25">
      <c r="B40" s="25" t="s">
        <v>60</v>
      </c>
      <c r="C40" s="33">
        <v>0.41399999999999998</v>
      </c>
      <c r="D40" s="32">
        <v>0.36699999999999999</v>
      </c>
      <c r="E40" s="36">
        <v>0.38600000000000001</v>
      </c>
      <c r="F40" s="40">
        <v>0.17799999999999999</v>
      </c>
      <c r="G40" s="34">
        <v>0.48899999999999999</v>
      </c>
      <c r="H40" s="34">
        <v>0.48799999999999999</v>
      </c>
      <c r="I40" s="35">
        <v>0.158</v>
      </c>
      <c r="J40" s="35">
        <v>0.14699999999999999</v>
      </c>
      <c r="K40" s="32">
        <v>0.35299999999999998</v>
      </c>
      <c r="L40" s="39">
        <v>0.54700000000000004</v>
      </c>
      <c r="M40" s="35">
        <v>0.155</v>
      </c>
      <c r="N40" s="35">
        <v>0.16400000000000001</v>
      </c>
      <c r="O40" s="27">
        <v>610</v>
      </c>
    </row>
    <row r="41" spans="1:15" x14ac:dyDescent="0.25">
      <c r="B41" s="25" t="s">
        <v>63</v>
      </c>
      <c r="C41" s="33">
        <v>0.42399999999999999</v>
      </c>
      <c r="D41" s="41">
        <v>0.441</v>
      </c>
      <c r="E41" s="33">
        <v>0.40799999999999997</v>
      </c>
      <c r="F41" s="34">
        <v>0.46400000000000002</v>
      </c>
      <c r="G41" s="36">
        <v>0.378</v>
      </c>
      <c r="H41" s="36">
        <v>0.40200000000000002</v>
      </c>
      <c r="I41" s="33">
        <v>0.41599999999999998</v>
      </c>
      <c r="J41" s="33">
        <v>0.432</v>
      </c>
      <c r="K41" s="30">
        <v>0.27400000000000002</v>
      </c>
      <c r="L41" s="34">
        <v>0.47699999999999998</v>
      </c>
      <c r="M41" s="30">
        <v>0.26300000000000001</v>
      </c>
      <c r="N41" s="40">
        <v>0.184</v>
      </c>
      <c r="O41" s="27">
        <v>610</v>
      </c>
    </row>
    <row r="42" spans="1:15" x14ac:dyDescent="0.25">
      <c r="B42" s="25" t="s">
        <v>66</v>
      </c>
      <c r="C42" s="38">
        <v>0.497</v>
      </c>
      <c r="D42" s="36">
        <v>0.38500000000000001</v>
      </c>
      <c r="E42" s="38">
        <v>0.503</v>
      </c>
      <c r="F42" s="41">
        <v>0.434</v>
      </c>
      <c r="G42" s="34">
        <v>0.46400000000000002</v>
      </c>
      <c r="H42" s="35">
        <v>0.16900000000000001</v>
      </c>
      <c r="I42" s="33">
        <v>0.42099999999999999</v>
      </c>
      <c r="J42" s="41">
        <v>0.45800000000000002</v>
      </c>
      <c r="K42" s="35">
        <v>0.16300000000000001</v>
      </c>
      <c r="L42" s="28">
        <v>0.22900000000000001</v>
      </c>
      <c r="M42" s="35">
        <v>0.17299999999999999</v>
      </c>
      <c r="N42" s="28">
        <v>0.214</v>
      </c>
      <c r="O42" s="27">
        <v>610</v>
      </c>
    </row>
    <row r="43" spans="1:15" x14ac:dyDescent="0.25">
      <c r="B43" s="25" t="s">
        <v>77</v>
      </c>
      <c r="C43" s="29">
        <v>0.255</v>
      </c>
      <c r="D43" s="32">
        <v>0.36099999999999999</v>
      </c>
      <c r="E43" s="36">
        <v>0.378</v>
      </c>
      <c r="F43" s="36">
        <v>0.38</v>
      </c>
      <c r="G43" s="40">
        <v>0.19</v>
      </c>
      <c r="H43" s="41">
        <v>0.45900000000000002</v>
      </c>
      <c r="I43" s="41">
        <v>0.45</v>
      </c>
      <c r="J43" s="28">
        <v>0.20499999999999999</v>
      </c>
      <c r="K43" s="36">
        <v>0.38100000000000001</v>
      </c>
      <c r="L43" s="34">
        <v>0.46700000000000003</v>
      </c>
      <c r="M43" s="33">
        <v>0.41299999999999998</v>
      </c>
      <c r="N43" s="37">
        <v>0.34499999999999997</v>
      </c>
      <c r="O43" s="27">
        <v>610</v>
      </c>
    </row>
    <row r="44" spans="1:15" x14ac:dyDescent="0.25">
      <c r="B44" s="25" t="s">
        <v>88</v>
      </c>
      <c r="C44" s="41">
        <v>0.44</v>
      </c>
      <c r="D44" s="30">
        <v>0.28299999999999997</v>
      </c>
      <c r="E44" s="34">
        <v>0.47</v>
      </c>
      <c r="F44" s="32">
        <v>0.37</v>
      </c>
      <c r="G44" s="33">
        <v>0.42</v>
      </c>
      <c r="H44" s="41">
        <v>0.45</v>
      </c>
      <c r="I44" s="41">
        <v>0.443</v>
      </c>
      <c r="J44" s="33">
        <v>0.41299999999999998</v>
      </c>
      <c r="K44" s="36">
        <v>0.39200000000000002</v>
      </c>
      <c r="L44" s="36">
        <v>0.39900000000000002</v>
      </c>
      <c r="M44" s="41">
        <v>0.44700000000000001</v>
      </c>
      <c r="N44" s="35">
        <v>0.14699999999999999</v>
      </c>
      <c r="O44" s="27">
        <v>610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C37" sqref="C37:N44"/>
    </sheetView>
  </sheetViews>
  <sheetFormatPr defaultColWidth="9.1796875" defaultRowHeight="12.5" x14ac:dyDescent="0.25"/>
  <cols>
    <col min="1" max="1" width="20.7265625" style="19" customWidth="1"/>
    <col min="2" max="2" width="12.7265625" style="19" customWidth="1"/>
    <col min="3" max="16384" width="9.179687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104</v>
      </c>
    </row>
    <row r="7" spans="1:2" x14ac:dyDescent="0.25">
      <c r="A7" s="19" t="s">
        <v>8</v>
      </c>
      <c r="B7" s="20">
        <v>45698</v>
      </c>
    </row>
    <row r="8" spans="1:2" x14ac:dyDescent="0.25">
      <c r="A8" s="19" t="s">
        <v>9</v>
      </c>
      <c r="B8" s="21">
        <v>0.59430555555555553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</row>
    <row r="16" spans="1:2" x14ac:dyDescent="0.25">
      <c r="A16" s="19" t="s">
        <v>20</v>
      </c>
      <c r="B16" s="19" t="s">
        <v>21</v>
      </c>
    </row>
    <row r="17" spans="1:15" x14ac:dyDescent="0.25">
      <c r="B17" s="19" t="s">
        <v>22</v>
      </c>
    </row>
    <row r="18" spans="1:15" x14ac:dyDescent="0.25">
      <c r="B18" s="19" t="s">
        <v>23</v>
      </c>
    </row>
    <row r="19" spans="1:15" x14ac:dyDescent="0.25">
      <c r="B19" s="19" t="s">
        <v>24</v>
      </c>
    </row>
    <row r="21" spans="1:15" ht="13" x14ac:dyDescent="0.25">
      <c r="A21" s="22" t="s">
        <v>25</v>
      </c>
      <c r="B21" s="23"/>
    </row>
    <row r="23" spans="1:15" x14ac:dyDescent="0.25">
      <c r="B23" s="24"/>
      <c r="C23" s="25">
        <v>1</v>
      </c>
      <c r="D23" s="25">
        <v>2</v>
      </c>
      <c r="E23" s="25">
        <v>3</v>
      </c>
      <c r="F23" s="25">
        <v>4</v>
      </c>
      <c r="G23" s="25">
        <v>5</v>
      </c>
      <c r="H23" s="25">
        <v>6</v>
      </c>
      <c r="I23" s="25">
        <v>7</v>
      </c>
      <c r="J23" s="25">
        <v>8</v>
      </c>
      <c r="K23" s="25">
        <v>9</v>
      </c>
      <c r="L23" s="25">
        <v>10</v>
      </c>
      <c r="M23" s="25">
        <v>11</v>
      </c>
      <c r="N23" s="25">
        <v>12</v>
      </c>
    </row>
    <row r="24" spans="1:15" x14ac:dyDescent="0.25">
      <c r="B24" s="25" t="s">
        <v>26</v>
      </c>
      <c r="C24" s="26" t="s">
        <v>27</v>
      </c>
      <c r="D24" s="26" t="s">
        <v>28</v>
      </c>
      <c r="E24" s="26" t="s">
        <v>29</v>
      </c>
      <c r="F24" s="26" t="s">
        <v>30</v>
      </c>
      <c r="G24" s="26" t="s">
        <v>31</v>
      </c>
      <c r="H24" s="26" t="s">
        <v>32</v>
      </c>
      <c r="I24" s="26" t="s">
        <v>33</v>
      </c>
      <c r="J24" s="26" t="s">
        <v>34</v>
      </c>
      <c r="K24" s="26" t="s">
        <v>27</v>
      </c>
      <c r="L24" s="26" t="s">
        <v>31</v>
      </c>
      <c r="M24" s="26" t="s">
        <v>35</v>
      </c>
      <c r="N24" s="26" t="s">
        <v>36</v>
      </c>
      <c r="O24" s="27" t="s">
        <v>37</v>
      </c>
    </row>
    <row r="25" spans="1:15" x14ac:dyDescent="0.25">
      <c r="B25" s="25" t="s">
        <v>38</v>
      </c>
      <c r="C25" s="26" t="s">
        <v>39</v>
      </c>
      <c r="D25" s="26" t="s">
        <v>40</v>
      </c>
      <c r="E25" s="26" t="s">
        <v>41</v>
      </c>
      <c r="F25" s="26" t="s">
        <v>42</v>
      </c>
      <c r="G25" s="26" t="s">
        <v>43</v>
      </c>
      <c r="H25" s="26" t="s">
        <v>44</v>
      </c>
      <c r="I25" s="26" t="s">
        <v>45</v>
      </c>
      <c r="J25" s="26" t="s">
        <v>46</v>
      </c>
      <c r="K25" s="26" t="s">
        <v>39</v>
      </c>
      <c r="L25" s="26" t="s">
        <v>43</v>
      </c>
      <c r="M25" s="26" t="s">
        <v>47</v>
      </c>
      <c r="N25" s="26" t="s">
        <v>48</v>
      </c>
      <c r="O25" s="27" t="s">
        <v>37</v>
      </c>
    </row>
    <row r="26" spans="1:15" x14ac:dyDescent="0.25">
      <c r="B26" s="25" t="s">
        <v>49</v>
      </c>
      <c r="C26" s="26" t="s">
        <v>50</v>
      </c>
      <c r="D26" s="26" t="s">
        <v>51</v>
      </c>
      <c r="E26" s="26" t="s">
        <v>52</v>
      </c>
      <c r="F26" s="26" t="s">
        <v>53</v>
      </c>
      <c r="G26" s="26" t="s">
        <v>54</v>
      </c>
      <c r="H26" s="26" t="s">
        <v>55</v>
      </c>
      <c r="I26" s="26" t="s">
        <v>56</v>
      </c>
      <c r="J26" s="26" t="s">
        <v>57</v>
      </c>
      <c r="K26" s="26" t="s">
        <v>28</v>
      </c>
      <c r="L26" s="26" t="s">
        <v>32</v>
      </c>
      <c r="M26" s="26" t="s">
        <v>58</v>
      </c>
      <c r="N26" s="26" t="s">
        <v>59</v>
      </c>
      <c r="O26" s="27" t="s">
        <v>37</v>
      </c>
    </row>
    <row r="27" spans="1:15" x14ac:dyDescent="0.25">
      <c r="B27" s="25" t="s">
        <v>60</v>
      </c>
      <c r="C27" s="26" t="s">
        <v>27</v>
      </c>
      <c r="D27" s="26" t="s">
        <v>28</v>
      </c>
      <c r="E27" s="26" t="s">
        <v>29</v>
      </c>
      <c r="F27" s="26" t="s">
        <v>30</v>
      </c>
      <c r="G27" s="26" t="s">
        <v>31</v>
      </c>
      <c r="H27" s="26" t="s">
        <v>32</v>
      </c>
      <c r="I27" s="26" t="s">
        <v>33</v>
      </c>
      <c r="J27" s="26" t="s">
        <v>34</v>
      </c>
      <c r="K27" s="26" t="s">
        <v>40</v>
      </c>
      <c r="L27" s="26" t="s">
        <v>44</v>
      </c>
      <c r="M27" s="26" t="s">
        <v>61</v>
      </c>
      <c r="N27" s="26" t="s">
        <v>62</v>
      </c>
      <c r="O27" s="27" t="s">
        <v>37</v>
      </c>
    </row>
    <row r="28" spans="1:15" x14ac:dyDescent="0.25">
      <c r="B28" s="25" t="s">
        <v>63</v>
      </c>
      <c r="C28" s="26" t="s">
        <v>39</v>
      </c>
      <c r="D28" s="26" t="s">
        <v>40</v>
      </c>
      <c r="E28" s="26" t="s">
        <v>41</v>
      </c>
      <c r="F28" s="26" t="s">
        <v>42</v>
      </c>
      <c r="G28" s="26" t="s">
        <v>43</v>
      </c>
      <c r="H28" s="26" t="s">
        <v>44</v>
      </c>
      <c r="I28" s="26" t="s">
        <v>45</v>
      </c>
      <c r="J28" s="26" t="s">
        <v>46</v>
      </c>
      <c r="K28" s="26" t="s">
        <v>29</v>
      </c>
      <c r="L28" s="26" t="s">
        <v>33</v>
      </c>
      <c r="M28" s="26" t="s">
        <v>64</v>
      </c>
      <c r="N28" s="26" t="s">
        <v>65</v>
      </c>
      <c r="O28" s="27" t="s">
        <v>37</v>
      </c>
    </row>
    <row r="29" spans="1:15" x14ac:dyDescent="0.25">
      <c r="B29" s="25" t="s">
        <v>66</v>
      </c>
      <c r="C29" s="26" t="s">
        <v>67</v>
      </c>
      <c r="D29" s="26" t="s">
        <v>68</v>
      </c>
      <c r="E29" s="26" t="s">
        <v>69</v>
      </c>
      <c r="F29" s="26" t="s">
        <v>70</v>
      </c>
      <c r="G29" s="26" t="s">
        <v>71</v>
      </c>
      <c r="H29" s="26" t="s">
        <v>72</v>
      </c>
      <c r="I29" s="26" t="s">
        <v>73</v>
      </c>
      <c r="J29" s="26" t="s">
        <v>74</v>
      </c>
      <c r="K29" s="26" t="s">
        <v>41</v>
      </c>
      <c r="L29" s="26" t="s">
        <v>45</v>
      </c>
      <c r="M29" s="26" t="s">
        <v>75</v>
      </c>
      <c r="N29" s="26" t="s">
        <v>76</v>
      </c>
      <c r="O29" s="27" t="s">
        <v>37</v>
      </c>
    </row>
    <row r="30" spans="1:15" x14ac:dyDescent="0.25">
      <c r="B30" s="25" t="s">
        <v>77</v>
      </c>
      <c r="C30" s="26" t="s">
        <v>78</v>
      </c>
      <c r="D30" s="26" t="s">
        <v>79</v>
      </c>
      <c r="E30" s="26" t="s">
        <v>80</v>
      </c>
      <c r="F30" s="26" t="s">
        <v>81</v>
      </c>
      <c r="G30" s="26" t="s">
        <v>82</v>
      </c>
      <c r="H30" s="26" t="s">
        <v>83</v>
      </c>
      <c r="I30" s="26" t="s">
        <v>84</v>
      </c>
      <c r="J30" s="26" t="s">
        <v>85</v>
      </c>
      <c r="K30" s="26" t="s">
        <v>30</v>
      </c>
      <c r="L30" s="26" t="s">
        <v>34</v>
      </c>
      <c r="M30" s="26" t="s">
        <v>86</v>
      </c>
      <c r="N30" s="26" t="s">
        <v>87</v>
      </c>
      <c r="O30" s="27" t="s">
        <v>37</v>
      </c>
    </row>
    <row r="31" spans="1:15" x14ac:dyDescent="0.25">
      <c r="B31" s="25" t="s">
        <v>88</v>
      </c>
      <c r="C31" s="26" t="s">
        <v>89</v>
      </c>
      <c r="D31" s="26" t="s">
        <v>90</v>
      </c>
      <c r="E31" s="26" t="s">
        <v>91</v>
      </c>
      <c r="F31" s="26" t="s">
        <v>92</v>
      </c>
      <c r="G31" s="26" t="s">
        <v>93</v>
      </c>
      <c r="H31" s="26" t="s">
        <v>94</v>
      </c>
      <c r="I31" s="26" t="s">
        <v>95</v>
      </c>
      <c r="J31" s="26" t="s">
        <v>96</v>
      </c>
      <c r="K31" s="26" t="s">
        <v>42</v>
      </c>
      <c r="L31" s="26" t="s">
        <v>46</v>
      </c>
      <c r="M31" s="26" t="s">
        <v>97</v>
      </c>
      <c r="N31" s="26" t="s">
        <v>98</v>
      </c>
      <c r="O31" s="27" t="s">
        <v>37</v>
      </c>
    </row>
    <row r="33" spans="1:15" ht="13" x14ac:dyDescent="0.25">
      <c r="A33" s="22" t="s">
        <v>99</v>
      </c>
      <c r="B33" s="23"/>
    </row>
    <row r="34" spans="1:15" x14ac:dyDescent="0.25">
      <c r="A34" s="19" t="s">
        <v>100</v>
      </c>
      <c r="B34" s="19">
        <v>0</v>
      </c>
    </row>
    <row r="36" spans="1:15" x14ac:dyDescent="0.25">
      <c r="B36" s="24"/>
      <c r="C36" s="25">
        <v>1</v>
      </c>
      <c r="D36" s="25">
        <v>2</v>
      </c>
      <c r="E36" s="25">
        <v>3</v>
      </c>
      <c r="F36" s="25">
        <v>4</v>
      </c>
      <c r="G36" s="25">
        <v>5</v>
      </c>
      <c r="H36" s="25">
        <v>6</v>
      </c>
      <c r="I36" s="25">
        <v>7</v>
      </c>
      <c r="J36" s="25">
        <v>8</v>
      </c>
      <c r="K36" s="25">
        <v>9</v>
      </c>
      <c r="L36" s="25">
        <v>10</v>
      </c>
      <c r="M36" s="25">
        <v>11</v>
      </c>
      <c r="N36" s="25">
        <v>12</v>
      </c>
    </row>
    <row r="37" spans="1:15" x14ac:dyDescent="0.25">
      <c r="B37" s="25" t="s">
        <v>26</v>
      </c>
      <c r="C37" s="37">
        <v>0.318</v>
      </c>
      <c r="D37" s="29">
        <v>0.24099999999999999</v>
      </c>
      <c r="E37" s="38">
        <v>0.49099999999999999</v>
      </c>
      <c r="F37" s="37">
        <v>0.313</v>
      </c>
      <c r="G37" s="28">
        <v>0.21199999999999999</v>
      </c>
      <c r="H37" s="37">
        <v>0.32</v>
      </c>
      <c r="I37" s="35">
        <v>0.16</v>
      </c>
      <c r="J37" s="40">
        <v>0.183</v>
      </c>
      <c r="K37" s="31">
        <v>0.29199999999999998</v>
      </c>
      <c r="L37" s="35">
        <v>0.154</v>
      </c>
      <c r="M37" s="35">
        <v>0.14599999999999999</v>
      </c>
      <c r="N37" s="33">
        <v>0.39600000000000002</v>
      </c>
      <c r="O37" s="27">
        <v>610</v>
      </c>
    </row>
    <row r="38" spans="1:15" x14ac:dyDescent="0.25">
      <c r="B38" s="25" t="s">
        <v>38</v>
      </c>
      <c r="C38" s="35">
        <v>0.153</v>
      </c>
      <c r="D38" s="35">
        <v>0.151</v>
      </c>
      <c r="E38" s="35">
        <v>0.153</v>
      </c>
      <c r="F38" s="37">
        <v>0.316</v>
      </c>
      <c r="G38" s="33">
        <v>0.40699999999999997</v>
      </c>
      <c r="H38" s="40">
        <v>0.17499999999999999</v>
      </c>
      <c r="I38" s="35">
        <v>0.14399999999999999</v>
      </c>
      <c r="J38" s="35">
        <v>0.14899999999999999</v>
      </c>
      <c r="K38" s="41">
        <v>0.43</v>
      </c>
      <c r="L38" s="41">
        <v>0.442</v>
      </c>
      <c r="M38" s="36">
        <v>0.36499999999999999</v>
      </c>
      <c r="N38" s="37">
        <v>0.315</v>
      </c>
      <c r="O38" s="27">
        <v>610</v>
      </c>
    </row>
    <row r="39" spans="1:15" x14ac:dyDescent="0.25">
      <c r="B39" s="25" t="s">
        <v>49</v>
      </c>
      <c r="C39" s="38">
        <v>0.48</v>
      </c>
      <c r="D39" s="33">
        <v>0.41599999999999998</v>
      </c>
      <c r="E39" s="31">
        <v>0.29799999999999999</v>
      </c>
      <c r="F39" s="34">
        <v>0.45200000000000001</v>
      </c>
      <c r="G39" s="36">
        <v>0.36899999999999999</v>
      </c>
      <c r="H39" s="29">
        <v>0.23400000000000001</v>
      </c>
      <c r="I39" s="38">
        <v>0.47599999999999998</v>
      </c>
      <c r="J39" s="34">
        <v>0.46500000000000002</v>
      </c>
      <c r="K39" s="41">
        <v>0.42799999999999999</v>
      </c>
      <c r="L39" s="36">
        <v>0.36699999999999999</v>
      </c>
      <c r="M39" s="36">
        <v>0.38700000000000001</v>
      </c>
      <c r="N39" s="36">
        <v>0.36299999999999999</v>
      </c>
      <c r="O39" s="27">
        <v>610</v>
      </c>
    </row>
    <row r="40" spans="1:15" x14ac:dyDescent="0.25">
      <c r="B40" s="25" t="s">
        <v>60</v>
      </c>
      <c r="C40" s="41">
        <v>0.42299999999999999</v>
      </c>
      <c r="D40" s="33">
        <v>0.39400000000000002</v>
      </c>
      <c r="E40" s="32">
        <v>0.35499999999999998</v>
      </c>
      <c r="F40" s="35">
        <v>0.151</v>
      </c>
      <c r="G40" s="39">
        <v>0.52800000000000002</v>
      </c>
      <c r="H40" s="41">
        <v>0.437</v>
      </c>
      <c r="I40" s="35">
        <v>0.157</v>
      </c>
      <c r="J40" s="35">
        <v>0.14799999999999999</v>
      </c>
      <c r="K40" s="37">
        <v>0.31</v>
      </c>
      <c r="L40" s="41">
        <v>0.432</v>
      </c>
      <c r="M40" s="35">
        <v>0.14199999999999999</v>
      </c>
      <c r="N40" s="35">
        <v>0.158</v>
      </c>
      <c r="O40" s="27">
        <v>610</v>
      </c>
    </row>
    <row r="41" spans="1:15" x14ac:dyDescent="0.25">
      <c r="B41" s="25" t="s">
        <v>63</v>
      </c>
      <c r="C41" s="33">
        <v>0.40100000000000002</v>
      </c>
      <c r="D41" s="41">
        <v>0.442</v>
      </c>
      <c r="E41" s="41">
        <v>0.42299999999999999</v>
      </c>
      <c r="F41" s="38">
        <v>0.49</v>
      </c>
      <c r="G41" s="41">
        <v>0.42599999999999999</v>
      </c>
      <c r="H41" s="34">
        <v>0.45</v>
      </c>
      <c r="I41" s="32">
        <v>0.34499999999999997</v>
      </c>
      <c r="J41" s="38">
        <v>0.48</v>
      </c>
      <c r="K41" s="31">
        <v>0.30499999999999999</v>
      </c>
      <c r="L41" s="34">
        <v>0.44800000000000001</v>
      </c>
      <c r="M41" s="30">
        <v>0.27900000000000003</v>
      </c>
      <c r="N41" s="40">
        <v>0.183</v>
      </c>
      <c r="O41" s="27">
        <v>610</v>
      </c>
    </row>
    <row r="42" spans="1:15" x14ac:dyDescent="0.25">
      <c r="B42" s="25" t="s">
        <v>66</v>
      </c>
      <c r="C42" s="38">
        <v>0.49199999999999999</v>
      </c>
      <c r="D42" s="36">
        <v>0.38600000000000001</v>
      </c>
      <c r="E42" s="38">
        <v>0.497</v>
      </c>
      <c r="F42" s="34">
        <v>0.44700000000000001</v>
      </c>
      <c r="G42" s="38">
        <v>0.496</v>
      </c>
      <c r="H42" s="35">
        <v>0.16900000000000001</v>
      </c>
      <c r="I42" s="33">
        <v>0.39600000000000002</v>
      </c>
      <c r="J42" s="34">
        <v>0.46300000000000002</v>
      </c>
      <c r="K42" s="35">
        <v>0.16</v>
      </c>
      <c r="L42" s="28">
        <v>0.215</v>
      </c>
      <c r="M42" s="35">
        <v>0.16600000000000001</v>
      </c>
      <c r="N42" s="28">
        <v>0.224</v>
      </c>
      <c r="O42" s="27">
        <v>610</v>
      </c>
    </row>
    <row r="43" spans="1:15" x14ac:dyDescent="0.25">
      <c r="B43" s="25" t="s">
        <v>77</v>
      </c>
      <c r="C43" s="35">
        <v>0.16</v>
      </c>
      <c r="D43" s="32">
        <v>0.35199999999999998</v>
      </c>
      <c r="E43" s="36">
        <v>0.373</v>
      </c>
      <c r="F43" s="32">
        <v>0.35399999999999998</v>
      </c>
      <c r="G43" s="35">
        <v>0.152</v>
      </c>
      <c r="H43" s="34">
        <v>0.46</v>
      </c>
      <c r="I43" s="33">
        <v>0.40899999999999997</v>
      </c>
      <c r="J43" s="35">
        <v>0.156</v>
      </c>
      <c r="K43" s="36">
        <v>0.38600000000000001</v>
      </c>
      <c r="L43" s="41">
        <v>0.436</v>
      </c>
      <c r="M43" s="32">
        <v>0.34699999999999998</v>
      </c>
      <c r="N43" s="37">
        <v>0.32700000000000001</v>
      </c>
      <c r="O43" s="27">
        <v>610</v>
      </c>
    </row>
    <row r="44" spans="1:15" x14ac:dyDescent="0.25">
      <c r="B44" s="25" t="s">
        <v>88</v>
      </c>
      <c r="C44" s="33">
        <v>0.40300000000000002</v>
      </c>
      <c r="D44" s="29">
        <v>0.23899999999999999</v>
      </c>
      <c r="E44" s="41">
        <v>0.436</v>
      </c>
      <c r="F44" s="32">
        <v>0.35799999999999998</v>
      </c>
      <c r="G44" s="33">
        <v>0.40200000000000002</v>
      </c>
      <c r="H44" s="32">
        <v>0.34699999999999998</v>
      </c>
      <c r="I44" s="34">
        <v>0.44800000000000001</v>
      </c>
      <c r="J44" s="30">
        <v>0.28000000000000003</v>
      </c>
      <c r="K44" s="33">
        <v>0.41399999999999998</v>
      </c>
      <c r="L44" s="34">
        <v>0.45900000000000002</v>
      </c>
      <c r="M44" s="33">
        <v>0.41399999999999998</v>
      </c>
      <c r="N44" s="35">
        <v>0.14399999999999999</v>
      </c>
      <c r="O44" s="27">
        <v>610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C37" sqref="C37:N44"/>
    </sheetView>
  </sheetViews>
  <sheetFormatPr defaultColWidth="9.1796875" defaultRowHeight="12.5" x14ac:dyDescent="0.25"/>
  <cols>
    <col min="1" max="1" width="20.7265625" style="19" customWidth="1"/>
    <col min="2" max="2" width="12.7265625" style="19" customWidth="1"/>
    <col min="3" max="16384" width="9.179687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105</v>
      </c>
    </row>
    <row r="7" spans="1:2" x14ac:dyDescent="0.25">
      <c r="A7" s="19" t="s">
        <v>8</v>
      </c>
      <c r="B7" s="20">
        <v>45698</v>
      </c>
    </row>
    <row r="8" spans="1:2" x14ac:dyDescent="0.25">
      <c r="A8" s="19" t="s">
        <v>9</v>
      </c>
      <c r="B8" s="21">
        <v>0.60059027777777774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</row>
    <row r="16" spans="1:2" x14ac:dyDescent="0.25">
      <c r="A16" s="19" t="s">
        <v>20</v>
      </c>
      <c r="B16" s="19" t="s">
        <v>21</v>
      </c>
    </row>
    <row r="17" spans="1:15" x14ac:dyDescent="0.25">
      <c r="B17" s="19" t="s">
        <v>22</v>
      </c>
    </row>
    <row r="18" spans="1:15" x14ac:dyDescent="0.25">
      <c r="B18" s="19" t="s">
        <v>23</v>
      </c>
    </row>
    <row r="19" spans="1:15" x14ac:dyDescent="0.25">
      <c r="B19" s="19" t="s">
        <v>24</v>
      </c>
    </row>
    <row r="21" spans="1:15" ht="13" x14ac:dyDescent="0.25">
      <c r="A21" s="22" t="s">
        <v>25</v>
      </c>
      <c r="B21" s="23"/>
    </row>
    <row r="23" spans="1:15" x14ac:dyDescent="0.25">
      <c r="B23" s="24"/>
      <c r="C23" s="25">
        <v>1</v>
      </c>
      <c r="D23" s="25">
        <v>2</v>
      </c>
      <c r="E23" s="25">
        <v>3</v>
      </c>
      <c r="F23" s="25">
        <v>4</v>
      </c>
      <c r="G23" s="25">
        <v>5</v>
      </c>
      <c r="H23" s="25">
        <v>6</v>
      </c>
      <c r="I23" s="25">
        <v>7</v>
      </c>
      <c r="J23" s="25">
        <v>8</v>
      </c>
      <c r="K23" s="25">
        <v>9</v>
      </c>
      <c r="L23" s="25">
        <v>10</v>
      </c>
      <c r="M23" s="25">
        <v>11</v>
      </c>
      <c r="N23" s="25">
        <v>12</v>
      </c>
    </row>
    <row r="24" spans="1:15" x14ac:dyDescent="0.25">
      <c r="B24" s="25" t="s">
        <v>26</v>
      </c>
      <c r="C24" s="26" t="s">
        <v>27</v>
      </c>
      <c r="D24" s="26" t="s">
        <v>28</v>
      </c>
      <c r="E24" s="26" t="s">
        <v>29</v>
      </c>
      <c r="F24" s="26" t="s">
        <v>30</v>
      </c>
      <c r="G24" s="26" t="s">
        <v>31</v>
      </c>
      <c r="H24" s="26" t="s">
        <v>32</v>
      </c>
      <c r="I24" s="26" t="s">
        <v>33</v>
      </c>
      <c r="J24" s="26" t="s">
        <v>34</v>
      </c>
      <c r="K24" s="26" t="s">
        <v>27</v>
      </c>
      <c r="L24" s="26" t="s">
        <v>31</v>
      </c>
      <c r="M24" s="26" t="s">
        <v>35</v>
      </c>
      <c r="N24" s="26" t="s">
        <v>36</v>
      </c>
      <c r="O24" s="27" t="s">
        <v>37</v>
      </c>
    </row>
    <row r="25" spans="1:15" x14ac:dyDescent="0.25">
      <c r="B25" s="25" t="s">
        <v>38</v>
      </c>
      <c r="C25" s="26" t="s">
        <v>39</v>
      </c>
      <c r="D25" s="26" t="s">
        <v>40</v>
      </c>
      <c r="E25" s="26" t="s">
        <v>41</v>
      </c>
      <c r="F25" s="26" t="s">
        <v>42</v>
      </c>
      <c r="G25" s="26" t="s">
        <v>43</v>
      </c>
      <c r="H25" s="26" t="s">
        <v>44</v>
      </c>
      <c r="I25" s="26" t="s">
        <v>45</v>
      </c>
      <c r="J25" s="26" t="s">
        <v>46</v>
      </c>
      <c r="K25" s="26" t="s">
        <v>39</v>
      </c>
      <c r="L25" s="26" t="s">
        <v>43</v>
      </c>
      <c r="M25" s="26" t="s">
        <v>47</v>
      </c>
      <c r="N25" s="26" t="s">
        <v>48</v>
      </c>
      <c r="O25" s="27" t="s">
        <v>37</v>
      </c>
    </row>
    <row r="26" spans="1:15" x14ac:dyDescent="0.25">
      <c r="B26" s="25" t="s">
        <v>49</v>
      </c>
      <c r="C26" s="26" t="s">
        <v>50</v>
      </c>
      <c r="D26" s="26" t="s">
        <v>51</v>
      </c>
      <c r="E26" s="26" t="s">
        <v>52</v>
      </c>
      <c r="F26" s="26" t="s">
        <v>53</v>
      </c>
      <c r="G26" s="26" t="s">
        <v>54</v>
      </c>
      <c r="H26" s="26" t="s">
        <v>55</v>
      </c>
      <c r="I26" s="26" t="s">
        <v>56</v>
      </c>
      <c r="J26" s="26" t="s">
        <v>57</v>
      </c>
      <c r="K26" s="26" t="s">
        <v>28</v>
      </c>
      <c r="L26" s="26" t="s">
        <v>32</v>
      </c>
      <c r="M26" s="26" t="s">
        <v>58</v>
      </c>
      <c r="N26" s="26" t="s">
        <v>59</v>
      </c>
      <c r="O26" s="27" t="s">
        <v>37</v>
      </c>
    </row>
    <row r="27" spans="1:15" x14ac:dyDescent="0.25">
      <c r="B27" s="25" t="s">
        <v>60</v>
      </c>
      <c r="C27" s="26" t="s">
        <v>27</v>
      </c>
      <c r="D27" s="26" t="s">
        <v>28</v>
      </c>
      <c r="E27" s="26" t="s">
        <v>29</v>
      </c>
      <c r="F27" s="26" t="s">
        <v>30</v>
      </c>
      <c r="G27" s="26" t="s">
        <v>31</v>
      </c>
      <c r="H27" s="26" t="s">
        <v>32</v>
      </c>
      <c r="I27" s="26" t="s">
        <v>33</v>
      </c>
      <c r="J27" s="26" t="s">
        <v>34</v>
      </c>
      <c r="K27" s="26" t="s">
        <v>40</v>
      </c>
      <c r="L27" s="26" t="s">
        <v>44</v>
      </c>
      <c r="M27" s="26" t="s">
        <v>61</v>
      </c>
      <c r="N27" s="26" t="s">
        <v>62</v>
      </c>
      <c r="O27" s="27" t="s">
        <v>37</v>
      </c>
    </row>
    <row r="28" spans="1:15" x14ac:dyDescent="0.25">
      <c r="B28" s="25" t="s">
        <v>63</v>
      </c>
      <c r="C28" s="26" t="s">
        <v>39</v>
      </c>
      <c r="D28" s="26" t="s">
        <v>40</v>
      </c>
      <c r="E28" s="26" t="s">
        <v>41</v>
      </c>
      <c r="F28" s="26" t="s">
        <v>42</v>
      </c>
      <c r="G28" s="26" t="s">
        <v>43</v>
      </c>
      <c r="H28" s="26" t="s">
        <v>44</v>
      </c>
      <c r="I28" s="26" t="s">
        <v>45</v>
      </c>
      <c r="J28" s="26" t="s">
        <v>46</v>
      </c>
      <c r="K28" s="26" t="s">
        <v>29</v>
      </c>
      <c r="L28" s="26" t="s">
        <v>33</v>
      </c>
      <c r="M28" s="26" t="s">
        <v>64</v>
      </c>
      <c r="N28" s="26" t="s">
        <v>65</v>
      </c>
      <c r="O28" s="27" t="s">
        <v>37</v>
      </c>
    </row>
    <row r="29" spans="1:15" x14ac:dyDescent="0.25">
      <c r="B29" s="25" t="s">
        <v>66</v>
      </c>
      <c r="C29" s="26" t="s">
        <v>67</v>
      </c>
      <c r="D29" s="26" t="s">
        <v>68</v>
      </c>
      <c r="E29" s="26" t="s">
        <v>69</v>
      </c>
      <c r="F29" s="26" t="s">
        <v>70</v>
      </c>
      <c r="G29" s="26" t="s">
        <v>71</v>
      </c>
      <c r="H29" s="26" t="s">
        <v>72</v>
      </c>
      <c r="I29" s="26" t="s">
        <v>73</v>
      </c>
      <c r="J29" s="26" t="s">
        <v>74</v>
      </c>
      <c r="K29" s="26" t="s">
        <v>41</v>
      </c>
      <c r="L29" s="26" t="s">
        <v>45</v>
      </c>
      <c r="M29" s="26" t="s">
        <v>75</v>
      </c>
      <c r="N29" s="26" t="s">
        <v>76</v>
      </c>
      <c r="O29" s="27" t="s">
        <v>37</v>
      </c>
    </row>
    <row r="30" spans="1:15" x14ac:dyDescent="0.25">
      <c r="B30" s="25" t="s">
        <v>77</v>
      </c>
      <c r="C30" s="26" t="s">
        <v>78</v>
      </c>
      <c r="D30" s="26" t="s">
        <v>79</v>
      </c>
      <c r="E30" s="26" t="s">
        <v>80</v>
      </c>
      <c r="F30" s="26" t="s">
        <v>81</v>
      </c>
      <c r="G30" s="26" t="s">
        <v>82</v>
      </c>
      <c r="H30" s="26" t="s">
        <v>83</v>
      </c>
      <c r="I30" s="26" t="s">
        <v>84</v>
      </c>
      <c r="J30" s="26" t="s">
        <v>85</v>
      </c>
      <c r="K30" s="26" t="s">
        <v>30</v>
      </c>
      <c r="L30" s="26" t="s">
        <v>34</v>
      </c>
      <c r="M30" s="26" t="s">
        <v>86</v>
      </c>
      <c r="N30" s="26" t="s">
        <v>87</v>
      </c>
      <c r="O30" s="27" t="s">
        <v>37</v>
      </c>
    </row>
    <row r="31" spans="1:15" x14ac:dyDescent="0.25">
      <c r="B31" s="25" t="s">
        <v>88</v>
      </c>
      <c r="C31" s="26" t="s">
        <v>89</v>
      </c>
      <c r="D31" s="26" t="s">
        <v>90</v>
      </c>
      <c r="E31" s="26" t="s">
        <v>91</v>
      </c>
      <c r="F31" s="26" t="s">
        <v>92</v>
      </c>
      <c r="G31" s="26" t="s">
        <v>93</v>
      </c>
      <c r="H31" s="26" t="s">
        <v>94</v>
      </c>
      <c r="I31" s="26" t="s">
        <v>95</v>
      </c>
      <c r="J31" s="26" t="s">
        <v>96</v>
      </c>
      <c r="K31" s="26" t="s">
        <v>42</v>
      </c>
      <c r="L31" s="26" t="s">
        <v>46</v>
      </c>
      <c r="M31" s="26" t="s">
        <v>97</v>
      </c>
      <c r="N31" s="26" t="s">
        <v>98</v>
      </c>
      <c r="O31" s="27" t="s">
        <v>37</v>
      </c>
    </row>
    <row r="33" spans="1:15" ht="13" x14ac:dyDescent="0.25">
      <c r="A33" s="22" t="s">
        <v>99</v>
      </c>
      <c r="B33" s="23"/>
    </row>
    <row r="34" spans="1:15" x14ac:dyDescent="0.25">
      <c r="A34" s="19" t="s">
        <v>100</v>
      </c>
      <c r="B34" s="19">
        <v>0</v>
      </c>
    </row>
    <row r="36" spans="1:15" x14ac:dyDescent="0.25">
      <c r="B36" s="24"/>
      <c r="C36" s="25">
        <v>1</v>
      </c>
      <c r="D36" s="25">
        <v>2</v>
      </c>
      <c r="E36" s="25">
        <v>3</v>
      </c>
      <c r="F36" s="25">
        <v>4</v>
      </c>
      <c r="G36" s="25">
        <v>5</v>
      </c>
      <c r="H36" s="25">
        <v>6</v>
      </c>
      <c r="I36" s="25">
        <v>7</v>
      </c>
      <c r="J36" s="25">
        <v>8</v>
      </c>
      <c r="K36" s="25">
        <v>9</v>
      </c>
      <c r="L36" s="25">
        <v>10</v>
      </c>
      <c r="M36" s="25">
        <v>11</v>
      </c>
      <c r="N36" s="25">
        <v>12</v>
      </c>
    </row>
    <row r="37" spans="1:15" x14ac:dyDescent="0.25">
      <c r="B37" s="25" t="s">
        <v>26</v>
      </c>
      <c r="C37" s="31">
        <v>0.29599999999999999</v>
      </c>
      <c r="D37" s="41">
        <v>0.41099999999999998</v>
      </c>
      <c r="E37" s="38">
        <v>0.47799999999999998</v>
      </c>
      <c r="F37" s="35">
        <v>0.155</v>
      </c>
      <c r="G37" s="35">
        <v>0.16400000000000001</v>
      </c>
      <c r="H37" s="28">
        <v>0.192</v>
      </c>
      <c r="I37" s="38">
        <v>0.47599999999999998</v>
      </c>
      <c r="J37" s="38">
        <v>0.47599999999999998</v>
      </c>
      <c r="K37" s="32">
        <v>0.33200000000000002</v>
      </c>
      <c r="L37" s="35">
        <v>0.153</v>
      </c>
      <c r="M37" s="34">
        <v>0.43099999999999999</v>
      </c>
      <c r="N37" s="35">
        <v>0.153</v>
      </c>
      <c r="O37" s="27">
        <v>610</v>
      </c>
    </row>
    <row r="38" spans="1:15" x14ac:dyDescent="0.25">
      <c r="B38" s="25" t="s">
        <v>38</v>
      </c>
      <c r="C38" s="41">
        <v>0.41799999999999998</v>
      </c>
      <c r="D38" s="33">
        <v>0.38100000000000001</v>
      </c>
      <c r="E38" s="34">
        <v>0.44500000000000001</v>
      </c>
      <c r="F38" s="38">
        <v>0.45800000000000002</v>
      </c>
      <c r="G38" s="35">
        <v>0.152</v>
      </c>
      <c r="H38" s="34">
        <v>0.43</v>
      </c>
      <c r="I38" s="41">
        <v>0.40600000000000003</v>
      </c>
      <c r="J38" s="40">
        <v>0.17399999999999999</v>
      </c>
      <c r="K38" s="34">
        <v>0.437</v>
      </c>
      <c r="L38" s="34">
        <v>0.437</v>
      </c>
      <c r="M38" s="34">
        <v>0.44900000000000001</v>
      </c>
      <c r="N38" s="35">
        <v>0.159</v>
      </c>
      <c r="O38" s="27">
        <v>610</v>
      </c>
    </row>
    <row r="39" spans="1:15" x14ac:dyDescent="0.25">
      <c r="B39" s="25" t="s">
        <v>49</v>
      </c>
      <c r="C39" s="38">
        <v>0.47899999999999998</v>
      </c>
      <c r="D39" s="35">
        <v>0.155</v>
      </c>
      <c r="E39" s="40">
        <v>0.19</v>
      </c>
      <c r="F39" s="41">
        <v>0.42499999999999999</v>
      </c>
      <c r="G39" s="35">
        <v>0.152</v>
      </c>
      <c r="H39" s="35">
        <v>0.15</v>
      </c>
      <c r="I39" s="35">
        <v>0.15</v>
      </c>
      <c r="J39" s="33">
        <v>0.39300000000000002</v>
      </c>
      <c r="K39" s="35">
        <v>0.155</v>
      </c>
      <c r="L39" s="35">
        <v>0.155</v>
      </c>
      <c r="M39" s="40">
        <v>0.17100000000000001</v>
      </c>
      <c r="N39" s="36">
        <v>0.36299999999999999</v>
      </c>
      <c r="O39" s="27">
        <v>610</v>
      </c>
    </row>
    <row r="40" spans="1:15" x14ac:dyDescent="0.25">
      <c r="B40" s="25" t="s">
        <v>60</v>
      </c>
      <c r="C40" s="35">
        <v>0.152</v>
      </c>
      <c r="D40" s="40">
        <v>0.17499999999999999</v>
      </c>
      <c r="E40" s="35">
        <v>0.16</v>
      </c>
      <c r="F40" s="35">
        <v>0.154</v>
      </c>
      <c r="G40" s="35">
        <v>0.152</v>
      </c>
      <c r="H40" s="28">
        <v>0.192</v>
      </c>
      <c r="I40" s="39">
        <v>0.47899999999999998</v>
      </c>
      <c r="J40" s="39">
        <v>0.503</v>
      </c>
      <c r="K40" s="39">
        <v>0.496</v>
      </c>
      <c r="L40" s="35">
        <v>0.154</v>
      </c>
      <c r="M40" s="32">
        <v>0.34599999999999997</v>
      </c>
      <c r="N40" s="35">
        <v>0.151</v>
      </c>
      <c r="O40" s="27">
        <v>610</v>
      </c>
    </row>
    <row r="41" spans="1:15" x14ac:dyDescent="0.25">
      <c r="B41" s="25" t="s">
        <v>63</v>
      </c>
      <c r="C41" s="35">
        <v>0.152</v>
      </c>
      <c r="D41" s="35">
        <v>0.159</v>
      </c>
      <c r="E41" s="35">
        <v>0.159</v>
      </c>
      <c r="F41" s="35">
        <v>0.15</v>
      </c>
      <c r="G41" s="35">
        <v>0.14799999999999999</v>
      </c>
      <c r="H41" s="41">
        <v>0.41299999999999998</v>
      </c>
      <c r="I41" s="35">
        <v>0.16</v>
      </c>
      <c r="J41" s="31">
        <v>0.28699999999999998</v>
      </c>
      <c r="K41" s="35">
        <v>0.153</v>
      </c>
      <c r="L41" s="38">
        <v>0.45900000000000002</v>
      </c>
      <c r="M41" s="40">
        <v>0.16700000000000001</v>
      </c>
      <c r="N41" s="37">
        <v>0.30099999999999999</v>
      </c>
      <c r="O41" s="27">
        <v>610</v>
      </c>
    </row>
    <row r="42" spans="1:15" x14ac:dyDescent="0.25">
      <c r="B42" s="25" t="s">
        <v>66</v>
      </c>
      <c r="C42" s="35">
        <v>0.152</v>
      </c>
      <c r="D42" s="35">
        <v>0.154</v>
      </c>
      <c r="E42" s="40">
        <v>0.17699999999999999</v>
      </c>
      <c r="F42" s="40">
        <v>0.16700000000000001</v>
      </c>
      <c r="G42" s="29">
        <v>0.24099999999999999</v>
      </c>
      <c r="H42" s="35">
        <v>0.158</v>
      </c>
      <c r="I42" s="35">
        <v>0.14399999999999999</v>
      </c>
      <c r="J42" s="39">
        <v>0.505</v>
      </c>
      <c r="K42" s="37">
        <v>0.315</v>
      </c>
      <c r="L42" s="35">
        <v>0.151</v>
      </c>
      <c r="M42" s="35">
        <v>0.16</v>
      </c>
      <c r="N42" s="38">
        <v>0.46400000000000002</v>
      </c>
      <c r="O42" s="27">
        <v>610</v>
      </c>
    </row>
    <row r="43" spans="1:15" x14ac:dyDescent="0.25">
      <c r="B43" s="25" t="s">
        <v>77</v>
      </c>
      <c r="C43" s="35">
        <v>0.154</v>
      </c>
      <c r="D43" s="35">
        <v>0.14000000000000001</v>
      </c>
      <c r="E43" s="35">
        <v>0.153</v>
      </c>
      <c r="F43" s="40">
        <v>0.17</v>
      </c>
      <c r="G43" s="33">
        <v>0.39900000000000002</v>
      </c>
      <c r="H43" s="36">
        <v>0.372</v>
      </c>
      <c r="I43" s="32">
        <v>0.32900000000000001</v>
      </c>
      <c r="J43" s="35">
        <v>0.153</v>
      </c>
      <c r="K43" s="35">
        <v>0.16</v>
      </c>
      <c r="L43" s="37">
        <v>0.30199999999999999</v>
      </c>
      <c r="M43" s="35">
        <v>0.161</v>
      </c>
      <c r="N43" s="40">
        <v>0.182</v>
      </c>
      <c r="O43" s="27">
        <v>610</v>
      </c>
    </row>
    <row r="44" spans="1:15" x14ac:dyDescent="0.25">
      <c r="B44" s="25" t="s">
        <v>88</v>
      </c>
      <c r="C44" s="35">
        <v>0.15</v>
      </c>
      <c r="D44" s="35">
        <v>0.154</v>
      </c>
      <c r="E44" s="35">
        <v>0.154</v>
      </c>
      <c r="F44" s="34">
        <v>0.45100000000000001</v>
      </c>
      <c r="G44" s="38">
        <v>0.46100000000000002</v>
      </c>
      <c r="H44" s="35">
        <v>0.14399999999999999</v>
      </c>
      <c r="I44" s="35">
        <v>0.14499999999999999</v>
      </c>
      <c r="J44" s="35">
        <v>0.15</v>
      </c>
      <c r="K44" s="30">
        <v>0.247</v>
      </c>
      <c r="L44" s="35">
        <v>0.16</v>
      </c>
      <c r="M44" s="39">
        <v>0.48899999999999999</v>
      </c>
      <c r="N44" s="34">
        <v>0.44500000000000001</v>
      </c>
      <c r="O44" s="27">
        <v>610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C37" sqref="C37:N44"/>
    </sheetView>
  </sheetViews>
  <sheetFormatPr defaultColWidth="9.1796875" defaultRowHeight="12.5" x14ac:dyDescent="0.25"/>
  <cols>
    <col min="1" max="1" width="20.7265625" style="19" customWidth="1"/>
    <col min="2" max="2" width="12.7265625" style="19" customWidth="1"/>
    <col min="3" max="16384" width="9.179687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106</v>
      </c>
    </row>
    <row r="7" spans="1:2" x14ac:dyDescent="0.25">
      <c r="A7" s="19" t="s">
        <v>8</v>
      </c>
      <c r="B7" s="20">
        <v>45698</v>
      </c>
    </row>
    <row r="8" spans="1:2" x14ac:dyDescent="0.25">
      <c r="A8" s="19" t="s">
        <v>9</v>
      </c>
      <c r="B8" s="21">
        <v>0.60538194444444449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</row>
    <row r="16" spans="1:2" x14ac:dyDescent="0.25">
      <c r="A16" s="19" t="s">
        <v>20</v>
      </c>
      <c r="B16" s="19" t="s">
        <v>21</v>
      </c>
    </row>
    <row r="17" spans="1:15" x14ac:dyDescent="0.25">
      <c r="B17" s="19" t="s">
        <v>22</v>
      </c>
    </row>
    <row r="18" spans="1:15" x14ac:dyDescent="0.25">
      <c r="B18" s="19" t="s">
        <v>23</v>
      </c>
    </row>
    <row r="19" spans="1:15" x14ac:dyDescent="0.25">
      <c r="B19" s="19" t="s">
        <v>24</v>
      </c>
    </row>
    <row r="21" spans="1:15" ht="13" x14ac:dyDescent="0.25">
      <c r="A21" s="22" t="s">
        <v>25</v>
      </c>
      <c r="B21" s="23"/>
    </row>
    <row r="23" spans="1:15" x14ac:dyDescent="0.25">
      <c r="B23" s="24"/>
      <c r="C23" s="25">
        <v>1</v>
      </c>
      <c r="D23" s="25">
        <v>2</v>
      </c>
      <c r="E23" s="25">
        <v>3</v>
      </c>
      <c r="F23" s="25">
        <v>4</v>
      </c>
      <c r="G23" s="25">
        <v>5</v>
      </c>
      <c r="H23" s="25">
        <v>6</v>
      </c>
      <c r="I23" s="25">
        <v>7</v>
      </c>
      <c r="J23" s="25">
        <v>8</v>
      </c>
      <c r="K23" s="25">
        <v>9</v>
      </c>
      <c r="L23" s="25">
        <v>10</v>
      </c>
      <c r="M23" s="25">
        <v>11</v>
      </c>
      <c r="N23" s="25">
        <v>12</v>
      </c>
    </row>
    <row r="24" spans="1:15" x14ac:dyDescent="0.25">
      <c r="B24" s="25" t="s">
        <v>26</v>
      </c>
      <c r="C24" s="26" t="s">
        <v>27</v>
      </c>
      <c r="D24" s="26" t="s">
        <v>28</v>
      </c>
      <c r="E24" s="26" t="s">
        <v>29</v>
      </c>
      <c r="F24" s="26" t="s">
        <v>30</v>
      </c>
      <c r="G24" s="26" t="s">
        <v>31</v>
      </c>
      <c r="H24" s="26" t="s">
        <v>32</v>
      </c>
      <c r="I24" s="26" t="s">
        <v>33</v>
      </c>
      <c r="J24" s="26" t="s">
        <v>34</v>
      </c>
      <c r="K24" s="26" t="s">
        <v>27</v>
      </c>
      <c r="L24" s="26" t="s">
        <v>31</v>
      </c>
      <c r="M24" s="26" t="s">
        <v>35</v>
      </c>
      <c r="N24" s="26" t="s">
        <v>36</v>
      </c>
      <c r="O24" s="27" t="s">
        <v>37</v>
      </c>
    </row>
    <row r="25" spans="1:15" x14ac:dyDescent="0.25">
      <c r="B25" s="25" t="s">
        <v>38</v>
      </c>
      <c r="C25" s="26" t="s">
        <v>39</v>
      </c>
      <c r="D25" s="26" t="s">
        <v>40</v>
      </c>
      <c r="E25" s="26" t="s">
        <v>41</v>
      </c>
      <c r="F25" s="26" t="s">
        <v>42</v>
      </c>
      <c r="G25" s="26" t="s">
        <v>43</v>
      </c>
      <c r="H25" s="26" t="s">
        <v>44</v>
      </c>
      <c r="I25" s="26" t="s">
        <v>45</v>
      </c>
      <c r="J25" s="26" t="s">
        <v>46</v>
      </c>
      <c r="K25" s="26" t="s">
        <v>39</v>
      </c>
      <c r="L25" s="26" t="s">
        <v>43</v>
      </c>
      <c r="M25" s="26" t="s">
        <v>47</v>
      </c>
      <c r="N25" s="26" t="s">
        <v>48</v>
      </c>
      <c r="O25" s="27" t="s">
        <v>37</v>
      </c>
    </row>
    <row r="26" spans="1:15" x14ac:dyDescent="0.25">
      <c r="B26" s="25" t="s">
        <v>49</v>
      </c>
      <c r="C26" s="26" t="s">
        <v>50</v>
      </c>
      <c r="D26" s="26" t="s">
        <v>51</v>
      </c>
      <c r="E26" s="26" t="s">
        <v>52</v>
      </c>
      <c r="F26" s="26" t="s">
        <v>53</v>
      </c>
      <c r="G26" s="26" t="s">
        <v>54</v>
      </c>
      <c r="H26" s="26" t="s">
        <v>55</v>
      </c>
      <c r="I26" s="26" t="s">
        <v>56</v>
      </c>
      <c r="J26" s="26" t="s">
        <v>57</v>
      </c>
      <c r="K26" s="26" t="s">
        <v>28</v>
      </c>
      <c r="L26" s="26" t="s">
        <v>32</v>
      </c>
      <c r="M26" s="26" t="s">
        <v>58</v>
      </c>
      <c r="N26" s="26" t="s">
        <v>59</v>
      </c>
      <c r="O26" s="27" t="s">
        <v>37</v>
      </c>
    </row>
    <row r="27" spans="1:15" x14ac:dyDescent="0.25">
      <c r="B27" s="25" t="s">
        <v>60</v>
      </c>
      <c r="C27" s="26" t="s">
        <v>27</v>
      </c>
      <c r="D27" s="26" t="s">
        <v>28</v>
      </c>
      <c r="E27" s="26" t="s">
        <v>29</v>
      </c>
      <c r="F27" s="26" t="s">
        <v>30</v>
      </c>
      <c r="G27" s="26" t="s">
        <v>31</v>
      </c>
      <c r="H27" s="26" t="s">
        <v>32</v>
      </c>
      <c r="I27" s="26" t="s">
        <v>33</v>
      </c>
      <c r="J27" s="26" t="s">
        <v>34</v>
      </c>
      <c r="K27" s="26" t="s">
        <v>40</v>
      </c>
      <c r="L27" s="26" t="s">
        <v>44</v>
      </c>
      <c r="M27" s="26" t="s">
        <v>61</v>
      </c>
      <c r="N27" s="26" t="s">
        <v>62</v>
      </c>
      <c r="O27" s="27" t="s">
        <v>37</v>
      </c>
    </row>
    <row r="28" spans="1:15" x14ac:dyDescent="0.25">
      <c r="B28" s="25" t="s">
        <v>63</v>
      </c>
      <c r="C28" s="26" t="s">
        <v>39</v>
      </c>
      <c r="D28" s="26" t="s">
        <v>40</v>
      </c>
      <c r="E28" s="26" t="s">
        <v>41</v>
      </c>
      <c r="F28" s="26" t="s">
        <v>42</v>
      </c>
      <c r="G28" s="26" t="s">
        <v>43</v>
      </c>
      <c r="H28" s="26" t="s">
        <v>44</v>
      </c>
      <c r="I28" s="26" t="s">
        <v>45</v>
      </c>
      <c r="J28" s="26" t="s">
        <v>46</v>
      </c>
      <c r="K28" s="26" t="s">
        <v>29</v>
      </c>
      <c r="L28" s="26" t="s">
        <v>33</v>
      </c>
      <c r="M28" s="26" t="s">
        <v>64</v>
      </c>
      <c r="N28" s="26" t="s">
        <v>65</v>
      </c>
      <c r="O28" s="27" t="s">
        <v>37</v>
      </c>
    </row>
    <row r="29" spans="1:15" x14ac:dyDescent="0.25">
      <c r="B29" s="25" t="s">
        <v>66</v>
      </c>
      <c r="C29" s="26" t="s">
        <v>67</v>
      </c>
      <c r="D29" s="26" t="s">
        <v>68</v>
      </c>
      <c r="E29" s="26" t="s">
        <v>69</v>
      </c>
      <c r="F29" s="26" t="s">
        <v>70</v>
      </c>
      <c r="G29" s="26" t="s">
        <v>71</v>
      </c>
      <c r="H29" s="26" t="s">
        <v>72</v>
      </c>
      <c r="I29" s="26" t="s">
        <v>73</v>
      </c>
      <c r="J29" s="26" t="s">
        <v>74</v>
      </c>
      <c r="K29" s="26" t="s">
        <v>41</v>
      </c>
      <c r="L29" s="26" t="s">
        <v>45</v>
      </c>
      <c r="M29" s="26" t="s">
        <v>75</v>
      </c>
      <c r="N29" s="26" t="s">
        <v>76</v>
      </c>
      <c r="O29" s="27" t="s">
        <v>37</v>
      </c>
    </row>
    <row r="30" spans="1:15" x14ac:dyDescent="0.25">
      <c r="B30" s="25" t="s">
        <v>77</v>
      </c>
      <c r="C30" s="26" t="s">
        <v>78</v>
      </c>
      <c r="D30" s="26" t="s">
        <v>79</v>
      </c>
      <c r="E30" s="26" t="s">
        <v>80</v>
      </c>
      <c r="F30" s="26" t="s">
        <v>81</v>
      </c>
      <c r="G30" s="26" t="s">
        <v>82</v>
      </c>
      <c r="H30" s="26" t="s">
        <v>83</v>
      </c>
      <c r="I30" s="26" t="s">
        <v>84</v>
      </c>
      <c r="J30" s="26" t="s">
        <v>85</v>
      </c>
      <c r="K30" s="26" t="s">
        <v>30</v>
      </c>
      <c r="L30" s="26" t="s">
        <v>34</v>
      </c>
      <c r="M30" s="26" t="s">
        <v>86</v>
      </c>
      <c r="N30" s="26" t="s">
        <v>87</v>
      </c>
      <c r="O30" s="27" t="s">
        <v>37</v>
      </c>
    </row>
    <row r="31" spans="1:15" x14ac:dyDescent="0.25">
      <c r="B31" s="25" t="s">
        <v>88</v>
      </c>
      <c r="C31" s="26" t="s">
        <v>89</v>
      </c>
      <c r="D31" s="26" t="s">
        <v>90</v>
      </c>
      <c r="E31" s="26" t="s">
        <v>91</v>
      </c>
      <c r="F31" s="26" t="s">
        <v>92</v>
      </c>
      <c r="G31" s="26" t="s">
        <v>93</v>
      </c>
      <c r="H31" s="26" t="s">
        <v>94</v>
      </c>
      <c r="I31" s="26" t="s">
        <v>95</v>
      </c>
      <c r="J31" s="26" t="s">
        <v>96</v>
      </c>
      <c r="K31" s="26" t="s">
        <v>42</v>
      </c>
      <c r="L31" s="26" t="s">
        <v>46</v>
      </c>
      <c r="M31" s="26" t="s">
        <v>97</v>
      </c>
      <c r="N31" s="26" t="s">
        <v>98</v>
      </c>
      <c r="O31" s="27" t="s">
        <v>37</v>
      </c>
    </row>
    <row r="33" spans="1:15" ht="13" x14ac:dyDescent="0.25">
      <c r="A33" s="22" t="s">
        <v>99</v>
      </c>
      <c r="B33" s="23"/>
    </row>
    <row r="34" spans="1:15" x14ac:dyDescent="0.25">
      <c r="A34" s="19" t="s">
        <v>100</v>
      </c>
      <c r="B34" s="19">
        <v>0</v>
      </c>
    </row>
    <row r="36" spans="1:15" x14ac:dyDescent="0.25">
      <c r="B36" s="24"/>
      <c r="C36" s="25">
        <v>1</v>
      </c>
      <c r="D36" s="25">
        <v>2</v>
      </c>
      <c r="E36" s="25">
        <v>3</v>
      </c>
      <c r="F36" s="25">
        <v>4</v>
      </c>
      <c r="G36" s="25">
        <v>5</v>
      </c>
      <c r="H36" s="25">
        <v>6</v>
      </c>
      <c r="I36" s="25">
        <v>7</v>
      </c>
      <c r="J36" s="25">
        <v>8</v>
      </c>
      <c r="K36" s="25">
        <v>9</v>
      </c>
      <c r="L36" s="25">
        <v>10</v>
      </c>
      <c r="M36" s="25">
        <v>11</v>
      </c>
      <c r="N36" s="25">
        <v>12</v>
      </c>
    </row>
    <row r="37" spans="1:15" x14ac:dyDescent="0.25">
      <c r="B37" s="25" t="s">
        <v>26</v>
      </c>
      <c r="C37" s="33">
        <v>0.38200000000000001</v>
      </c>
      <c r="D37" s="38">
        <v>0.45500000000000002</v>
      </c>
      <c r="E37" s="39">
        <v>0.47299999999999998</v>
      </c>
      <c r="F37" s="35">
        <v>0.153</v>
      </c>
      <c r="G37" s="40">
        <v>0.183</v>
      </c>
      <c r="H37" s="28">
        <v>0.21299999999999999</v>
      </c>
      <c r="I37" s="39">
        <v>0.46100000000000002</v>
      </c>
      <c r="J37" s="39">
        <v>0.48199999999999998</v>
      </c>
      <c r="K37" s="32">
        <v>0.33100000000000002</v>
      </c>
      <c r="L37" s="35">
        <v>0.16400000000000001</v>
      </c>
      <c r="M37" s="39">
        <v>0.47299999999999998</v>
      </c>
      <c r="N37" s="35">
        <v>0.16600000000000001</v>
      </c>
      <c r="O37" s="27">
        <v>610</v>
      </c>
    </row>
    <row r="38" spans="1:15" x14ac:dyDescent="0.25">
      <c r="B38" s="25" t="s">
        <v>38</v>
      </c>
      <c r="C38" s="38">
        <v>0.44600000000000001</v>
      </c>
      <c r="D38" s="39">
        <v>0.48299999999999998</v>
      </c>
      <c r="E38" s="34">
        <v>0.42099999999999999</v>
      </c>
      <c r="F38" s="34">
        <v>0.41699999999999998</v>
      </c>
      <c r="G38" s="35">
        <v>0.152</v>
      </c>
      <c r="H38" s="39">
        <v>0.47499999999999998</v>
      </c>
      <c r="I38" s="39">
        <v>0.46300000000000002</v>
      </c>
      <c r="J38" s="35">
        <v>0.16500000000000001</v>
      </c>
      <c r="K38" s="34">
        <v>0.42099999999999999</v>
      </c>
      <c r="L38" s="39">
        <v>0.46400000000000002</v>
      </c>
      <c r="M38" s="34">
        <v>0.41699999999999998</v>
      </c>
      <c r="N38" s="35">
        <v>0.161</v>
      </c>
      <c r="O38" s="27">
        <v>610</v>
      </c>
    </row>
    <row r="39" spans="1:15" x14ac:dyDescent="0.25">
      <c r="B39" s="25" t="s">
        <v>49</v>
      </c>
      <c r="C39" s="39">
        <v>0.48099999999999998</v>
      </c>
      <c r="D39" s="35">
        <v>0.155</v>
      </c>
      <c r="E39" s="29">
        <v>0.23200000000000001</v>
      </c>
      <c r="F39" s="39">
        <v>0.45900000000000002</v>
      </c>
      <c r="G39" s="35">
        <v>0.153</v>
      </c>
      <c r="H39" s="35">
        <v>0.159</v>
      </c>
      <c r="I39" s="35">
        <v>0.14799999999999999</v>
      </c>
      <c r="J39" s="33">
        <v>0.374</v>
      </c>
      <c r="K39" s="35">
        <v>0.153</v>
      </c>
      <c r="L39" s="35">
        <v>0.156</v>
      </c>
      <c r="M39" s="28">
        <v>0.19800000000000001</v>
      </c>
      <c r="N39" s="41">
        <v>0.40100000000000002</v>
      </c>
      <c r="O39" s="27">
        <v>610</v>
      </c>
    </row>
    <row r="40" spans="1:15" x14ac:dyDescent="0.25">
      <c r="B40" s="25" t="s">
        <v>60</v>
      </c>
      <c r="C40" s="35">
        <v>0.152</v>
      </c>
      <c r="D40" s="40">
        <v>0.18099999999999999</v>
      </c>
      <c r="E40" s="35">
        <v>0.16600000000000001</v>
      </c>
      <c r="F40" s="35">
        <v>0.153</v>
      </c>
      <c r="G40" s="35">
        <v>0.15</v>
      </c>
      <c r="H40" s="28">
        <v>0.20499999999999999</v>
      </c>
      <c r="I40" s="38">
        <v>0.45500000000000002</v>
      </c>
      <c r="J40" s="38">
        <v>0.45400000000000001</v>
      </c>
      <c r="K40" s="34">
        <v>0.42099999999999999</v>
      </c>
      <c r="L40" s="35">
        <v>0.151</v>
      </c>
      <c r="M40" s="32">
        <v>0.32600000000000001</v>
      </c>
      <c r="N40" s="35">
        <v>0.154</v>
      </c>
      <c r="O40" s="27">
        <v>610</v>
      </c>
    </row>
    <row r="41" spans="1:15" x14ac:dyDescent="0.25">
      <c r="B41" s="25" t="s">
        <v>63</v>
      </c>
      <c r="C41" s="35">
        <v>0.153</v>
      </c>
      <c r="D41" s="35">
        <v>0.156</v>
      </c>
      <c r="E41" s="35">
        <v>0.154</v>
      </c>
      <c r="F41" s="35">
        <v>0.151</v>
      </c>
      <c r="G41" s="35">
        <v>0.152</v>
      </c>
      <c r="H41" s="34">
        <v>0.42799999999999999</v>
      </c>
      <c r="I41" s="35">
        <v>0.159</v>
      </c>
      <c r="J41" s="31">
        <v>0.27700000000000002</v>
      </c>
      <c r="K41" s="35">
        <v>0.14899999999999999</v>
      </c>
      <c r="L41" s="41">
        <v>0.39800000000000002</v>
      </c>
      <c r="M41" s="40">
        <v>0.16800000000000001</v>
      </c>
      <c r="N41" s="37">
        <v>0.311</v>
      </c>
      <c r="O41" s="27">
        <v>610</v>
      </c>
    </row>
    <row r="42" spans="1:15" x14ac:dyDescent="0.25">
      <c r="B42" s="25" t="s">
        <v>66</v>
      </c>
      <c r="C42" s="35">
        <v>0.158</v>
      </c>
      <c r="D42" s="35">
        <v>0.155</v>
      </c>
      <c r="E42" s="40">
        <v>0.19</v>
      </c>
      <c r="F42" s="40">
        <v>0.186</v>
      </c>
      <c r="G42" s="30">
        <v>0.25700000000000001</v>
      </c>
      <c r="H42" s="40">
        <v>0.17</v>
      </c>
      <c r="I42" s="35">
        <v>0.153</v>
      </c>
      <c r="J42" s="39">
        <v>0.46300000000000002</v>
      </c>
      <c r="K42" s="37">
        <v>0.30599999999999999</v>
      </c>
      <c r="L42" s="35">
        <v>0.153</v>
      </c>
      <c r="M42" s="40">
        <v>0.17599999999999999</v>
      </c>
      <c r="N42" s="39">
        <v>0.46</v>
      </c>
      <c r="O42" s="27">
        <v>610</v>
      </c>
    </row>
    <row r="43" spans="1:15" x14ac:dyDescent="0.25">
      <c r="B43" s="25" t="s">
        <v>77</v>
      </c>
      <c r="C43" s="35">
        <v>0.16200000000000001</v>
      </c>
      <c r="D43" s="35">
        <v>0.16</v>
      </c>
      <c r="E43" s="35">
        <v>0.154</v>
      </c>
      <c r="F43" s="40">
        <v>0.187</v>
      </c>
      <c r="G43" s="34">
        <v>0.41299999999999998</v>
      </c>
      <c r="H43" s="41">
        <v>0.4</v>
      </c>
      <c r="I43" s="36">
        <v>0.35499999999999998</v>
      </c>
      <c r="J43" s="35">
        <v>0.156</v>
      </c>
      <c r="K43" s="35">
        <v>0.154</v>
      </c>
      <c r="L43" s="37">
        <v>0.29599999999999999</v>
      </c>
      <c r="M43" s="35">
        <v>0.157</v>
      </c>
      <c r="N43" s="40">
        <v>0.185</v>
      </c>
      <c r="O43" s="27">
        <v>610</v>
      </c>
    </row>
    <row r="44" spans="1:15" x14ac:dyDescent="0.25">
      <c r="B44" s="25" t="s">
        <v>88</v>
      </c>
      <c r="C44" s="35">
        <v>0.153</v>
      </c>
      <c r="D44" s="35">
        <v>0.158</v>
      </c>
      <c r="E44" s="35">
        <v>0.155</v>
      </c>
      <c r="F44" s="34">
        <v>0.41</v>
      </c>
      <c r="G44" s="34">
        <v>0.41299999999999998</v>
      </c>
      <c r="H44" s="35">
        <v>0.14399999999999999</v>
      </c>
      <c r="I44" s="35">
        <v>0.14599999999999999</v>
      </c>
      <c r="J44" s="35">
        <v>0.14499999999999999</v>
      </c>
      <c r="K44" s="30">
        <v>0.249</v>
      </c>
      <c r="L44" s="35">
        <v>0.16500000000000001</v>
      </c>
      <c r="M44" s="39">
        <v>0.47499999999999998</v>
      </c>
      <c r="N44" s="34">
        <v>0.42099999999999999</v>
      </c>
      <c r="O44" s="27">
        <v>610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C37" sqref="C37:N44"/>
    </sheetView>
  </sheetViews>
  <sheetFormatPr defaultColWidth="9.1796875" defaultRowHeight="12.5" x14ac:dyDescent="0.25"/>
  <cols>
    <col min="1" max="1" width="20.7265625" style="19" customWidth="1"/>
    <col min="2" max="2" width="12.7265625" style="19" customWidth="1"/>
    <col min="3" max="16384" width="9.179687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107</v>
      </c>
    </row>
    <row r="7" spans="1:2" x14ac:dyDescent="0.25">
      <c r="A7" s="19" t="s">
        <v>8</v>
      </c>
      <c r="B7" s="20">
        <v>45698</v>
      </c>
    </row>
    <row r="8" spans="1:2" x14ac:dyDescent="0.25">
      <c r="A8" s="19" t="s">
        <v>9</v>
      </c>
      <c r="B8" s="21">
        <v>0.63937500000000003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</row>
    <row r="16" spans="1:2" x14ac:dyDescent="0.25">
      <c r="A16" s="19" t="s">
        <v>20</v>
      </c>
      <c r="B16" s="19" t="s">
        <v>21</v>
      </c>
    </row>
    <row r="17" spans="1:15" x14ac:dyDescent="0.25">
      <c r="B17" s="19" t="s">
        <v>22</v>
      </c>
    </row>
    <row r="18" spans="1:15" x14ac:dyDescent="0.25">
      <c r="B18" s="19" t="s">
        <v>23</v>
      </c>
    </row>
    <row r="19" spans="1:15" x14ac:dyDescent="0.25">
      <c r="B19" s="19" t="s">
        <v>24</v>
      </c>
    </row>
    <row r="21" spans="1:15" ht="13" x14ac:dyDescent="0.25">
      <c r="A21" s="22" t="s">
        <v>25</v>
      </c>
      <c r="B21" s="23"/>
    </row>
    <row r="23" spans="1:15" x14ac:dyDescent="0.25">
      <c r="B23" s="24"/>
      <c r="C23" s="25">
        <v>1</v>
      </c>
      <c r="D23" s="25">
        <v>2</v>
      </c>
      <c r="E23" s="25">
        <v>3</v>
      </c>
      <c r="F23" s="25">
        <v>4</v>
      </c>
      <c r="G23" s="25">
        <v>5</v>
      </c>
      <c r="H23" s="25">
        <v>6</v>
      </c>
      <c r="I23" s="25">
        <v>7</v>
      </c>
      <c r="J23" s="25">
        <v>8</v>
      </c>
      <c r="K23" s="25">
        <v>9</v>
      </c>
      <c r="L23" s="25">
        <v>10</v>
      </c>
      <c r="M23" s="25">
        <v>11</v>
      </c>
      <c r="N23" s="25">
        <v>12</v>
      </c>
    </row>
    <row r="24" spans="1:15" x14ac:dyDescent="0.25">
      <c r="B24" s="25" t="s">
        <v>26</v>
      </c>
      <c r="C24" s="26" t="s">
        <v>27</v>
      </c>
      <c r="D24" s="26" t="s">
        <v>28</v>
      </c>
      <c r="E24" s="26" t="s">
        <v>29</v>
      </c>
      <c r="F24" s="26" t="s">
        <v>30</v>
      </c>
      <c r="G24" s="26" t="s">
        <v>31</v>
      </c>
      <c r="H24" s="26" t="s">
        <v>32</v>
      </c>
      <c r="I24" s="26" t="s">
        <v>33</v>
      </c>
      <c r="J24" s="26" t="s">
        <v>34</v>
      </c>
      <c r="K24" s="26" t="s">
        <v>27</v>
      </c>
      <c r="L24" s="26" t="s">
        <v>31</v>
      </c>
      <c r="M24" s="26" t="s">
        <v>35</v>
      </c>
      <c r="N24" s="26" t="s">
        <v>36</v>
      </c>
      <c r="O24" s="27" t="s">
        <v>37</v>
      </c>
    </row>
    <row r="25" spans="1:15" x14ac:dyDescent="0.25">
      <c r="B25" s="25" t="s">
        <v>38</v>
      </c>
      <c r="C25" s="26" t="s">
        <v>39</v>
      </c>
      <c r="D25" s="26" t="s">
        <v>40</v>
      </c>
      <c r="E25" s="26" t="s">
        <v>41</v>
      </c>
      <c r="F25" s="26" t="s">
        <v>42</v>
      </c>
      <c r="G25" s="26" t="s">
        <v>43</v>
      </c>
      <c r="H25" s="26" t="s">
        <v>44</v>
      </c>
      <c r="I25" s="26" t="s">
        <v>45</v>
      </c>
      <c r="J25" s="26" t="s">
        <v>46</v>
      </c>
      <c r="K25" s="26" t="s">
        <v>39</v>
      </c>
      <c r="L25" s="26" t="s">
        <v>43</v>
      </c>
      <c r="M25" s="26" t="s">
        <v>47</v>
      </c>
      <c r="N25" s="26" t="s">
        <v>48</v>
      </c>
      <c r="O25" s="27" t="s">
        <v>37</v>
      </c>
    </row>
    <row r="26" spans="1:15" x14ac:dyDescent="0.25">
      <c r="B26" s="25" t="s">
        <v>49</v>
      </c>
      <c r="C26" s="26" t="s">
        <v>50</v>
      </c>
      <c r="D26" s="26" t="s">
        <v>51</v>
      </c>
      <c r="E26" s="26" t="s">
        <v>52</v>
      </c>
      <c r="F26" s="26" t="s">
        <v>53</v>
      </c>
      <c r="G26" s="26" t="s">
        <v>54</v>
      </c>
      <c r="H26" s="26" t="s">
        <v>55</v>
      </c>
      <c r="I26" s="26" t="s">
        <v>56</v>
      </c>
      <c r="J26" s="26" t="s">
        <v>57</v>
      </c>
      <c r="K26" s="26" t="s">
        <v>28</v>
      </c>
      <c r="L26" s="26" t="s">
        <v>32</v>
      </c>
      <c r="M26" s="26" t="s">
        <v>58</v>
      </c>
      <c r="N26" s="26" t="s">
        <v>59</v>
      </c>
      <c r="O26" s="27" t="s">
        <v>37</v>
      </c>
    </row>
    <row r="27" spans="1:15" x14ac:dyDescent="0.25">
      <c r="B27" s="25" t="s">
        <v>60</v>
      </c>
      <c r="C27" s="26" t="s">
        <v>27</v>
      </c>
      <c r="D27" s="26" t="s">
        <v>28</v>
      </c>
      <c r="E27" s="26" t="s">
        <v>29</v>
      </c>
      <c r="F27" s="26" t="s">
        <v>30</v>
      </c>
      <c r="G27" s="26" t="s">
        <v>31</v>
      </c>
      <c r="H27" s="26" t="s">
        <v>32</v>
      </c>
      <c r="I27" s="26" t="s">
        <v>33</v>
      </c>
      <c r="J27" s="26" t="s">
        <v>34</v>
      </c>
      <c r="K27" s="26" t="s">
        <v>40</v>
      </c>
      <c r="L27" s="26" t="s">
        <v>44</v>
      </c>
      <c r="M27" s="26" t="s">
        <v>61</v>
      </c>
      <c r="N27" s="26" t="s">
        <v>62</v>
      </c>
      <c r="O27" s="27" t="s">
        <v>37</v>
      </c>
    </row>
    <row r="28" spans="1:15" x14ac:dyDescent="0.25">
      <c r="B28" s="25" t="s">
        <v>63</v>
      </c>
      <c r="C28" s="26" t="s">
        <v>39</v>
      </c>
      <c r="D28" s="26" t="s">
        <v>40</v>
      </c>
      <c r="E28" s="26" t="s">
        <v>41</v>
      </c>
      <c r="F28" s="26" t="s">
        <v>42</v>
      </c>
      <c r="G28" s="26" t="s">
        <v>43</v>
      </c>
      <c r="H28" s="26" t="s">
        <v>44</v>
      </c>
      <c r="I28" s="26" t="s">
        <v>45</v>
      </c>
      <c r="J28" s="26" t="s">
        <v>46</v>
      </c>
      <c r="K28" s="26" t="s">
        <v>29</v>
      </c>
      <c r="L28" s="26" t="s">
        <v>33</v>
      </c>
      <c r="M28" s="26" t="s">
        <v>64</v>
      </c>
      <c r="N28" s="26" t="s">
        <v>65</v>
      </c>
      <c r="O28" s="27" t="s">
        <v>37</v>
      </c>
    </row>
    <row r="29" spans="1:15" x14ac:dyDescent="0.25">
      <c r="B29" s="25" t="s">
        <v>66</v>
      </c>
      <c r="C29" s="26" t="s">
        <v>67</v>
      </c>
      <c r="D29" s="26" t="s">
        <v>68</v>
      </c>
      <c r="E29" s="26" t="s">
        <v>69</v>
      </c>
      <c r="F29" s="26" t="s">
        <v>70</v>
      </c>
      <c r="G29" s="26" t="s">
        <v>71</v>
      </c>
      <c r="H29" s="26" t="s">
        <v>72</v>
      </c>
      <c r="I29" s="26" t="s">
        <v>73</v>
      </c>
      <c r="J29" s="26" t="s">
        <v>74</v>
      </c>
      <c r="K29" s="26" t="s">
        <v>41</v>
      </c>
      <c r="L29" s="26" t="s">
        <v>45</v>
      </c>
      <c r="M29" s="26" t="s">
        <v>75</v>
      </c>
      <c r="N29" s="26" t="s">
        <v>76</v>
      </c>
      <c r="O29" s="27" t="s">
        <v>37</v>
      </c>
    </row>
    <row r="30" spans="1:15" x14ac:dyDescent="0.25">
      <c r="B30" s="25" t="s">
        <v>77</v>
      </c>
      <c r="C30" s="26" t="s">
        <v>78</v>
      </c>
      <c r="D30" s="26" t="s">
        <v>79</v>
      </c>
      <c r="E30" s="26" t="s">
        <v>80</v>
      </c>
      <c r="F30" s="26" t="s">
        <v>81</v>
      </c>
      <c r="G30" s="26" t="s">
        <v>82</v>
      </c>
      <c r="H30" s="26" t="s">
        <v>83</v>
      </c>
      <c r="I30" s="26" t="s">
        <v>84</v>
      </c>
      <c r="J30" s="26" t="s">
        <v>85</v>
      </c>
      <c r="K30" s="26" t="s">
        <v>30</v>
      </c>
      <c r="L30" s="26" t="s">
        <v>34</v>
      </c>
      <c r="M30" s="26" t="s">
        <v>86</v>
      </c>
      <c r="N30" s="26" t="s">
        <v>87</v>
      </c>
      <c r="O30" s="27" t="s">
        <v>37</v>
      </c>
    </row>
    <row r="31" spans="1:15" x14ac:dyDescent="0.25">
      <c r="B31" s="25" t="s">
        <v>88</v>
      </c>
      <c r="C31" s="26" t="s">
        <v>89</v>
      </c>
      <c r="D31" s="26" t="s">
        <v>90</v>
      </c>
      <c r="E31" s="26" t="s">
        <v>91</v>
      </c>
      <c r="F31" s="26" t="s">
        <v>92</v>
      </c>
      <c r="G31" s="26" t="s">
        <v>93</v>
      </c>
      <c r="H31" s="26" t="s">
        <v>94</v>
      </c>
      <c r="I31" s="26" t="s">
        <v>95</v>
      </c>
      <c r="J31" s="26" t="s">
        <v>96</v>
      </c>
      <c r="K31" s="26" t="s">
        <v>42</v>
      </c>
      <c r="L31" s="26" t="s">
        <v>46</v>
      </c>
      <c r="M31" s="26" t="s">
        <v>97</v>
      </c>
      <c r="N31" s="26" t="s">
        <v>98</v>
      </c>
      <c r="O31" s="27" t="s">
        <v>37</v>
      </c>
    </row>
    <row r="33" spans="1:15" ht="13" x14ac:dyDescent="0.25">
      <c r="A33" s="22" t="s">
        <v>99</v>
      </c>
      <c r="B33" s="23"/>
    </row>
    <row r="34" spans="1:15" x14ac:dyDescent="0.25">
      <c r="A34" s="19" t="s">
        <v>100</v>
      </c>
      <c r="B34" s="19">
        <v>0</v>
      </c>
    </row>
    <row r="36" spans="1:15" x14ac:dyDescent="0.25">
      <c r="B36" s="24"/>
      <c r="C36" s="25">
        <v>1</v>
      </c>
      <c r="D36" s="25">
        <v>2</v>
      </c>
      <c r="E36" s="25">
        <v>3</v>
      </c>
      <c r="F36" s="25">
        <v>4</v>
      </c>
      <c r="G36" s="25">
        <v>5</v>
      </c>
      <c r="H36" s="25">
        <v>6</v>
      </c>
      <c r="I36" s="25">
        <v>7</v>
      </c>
      <c r="J36" s="25">
        <v>8</v>
      </c>
      <c r="K36" s="25">
        <v>9</v>
      </c>
      <c r="L36" s="25">
        <v>10</v>
      </c>
      <c r="M36" s="25">
        <v>11</v>
      </c>
      <c r="N36" s="25">
        <v>12</v>
      </c>
    </row>
    <row r="37" spans="1:15" x14ac:dyDescent="0.25">
      <c r="B37" s="25" t="s">
        <v>26</v>
      </c>
      <c r="C37" s="32">
        <v>0.373</v>
      </c>
      <c r="D37" s="41">
        <v>0.47</v>
      </c>
      <c r="E37" s="38">
        <v>0.53</v>
      </c>
      <c r="F37" s="35">
        <v>0.186</v>
      </c>
      <c r="G37" s="40">
        <v>0.21099999999999999</v>
      </c>
      <c r="H37" s="28">
        <v>0.25700000000000001</v>
      </c>
      <c r="I37" s="34">
        <v>0.51200000000000001</v>
      </c>
      <c r="J37" s="38">
        <v>0.53600000000000003</v>
      </c>
      <c r="K37" s="32">
        <v>0.378</v>
      </c>
      <c r="L37" s="35">
        <v>0.185</v>
      </c>
      <c r="M37" s="41">
        <v>0.47799999999999998</v>
      </c>
      <c r="N37" s="35">
        <v>0.17799999999999999</v>
      </c>
      <c r="O37" s="27">
        <v>610</v>
      </c>
    </row>
    <row r="38" spans="1:15" x14ac:dyDescent="0.25">
      <c r="B38" s="25" t="s">
        <v>38</v>
      </c>
      <c r="C38" s="33">
        <v>0.44800000000000001</v>
      </c>
      <c r="D38" s="41">
        <v>0.47499999999999998</v>
      </c>
      <c r="E38" s="41">
        <v>0.46400000000000002</v>
      </c>
      <c r="F38" s="34">
        <v>0.5</v>
      </c>
      <c r="G38" s="35">
        <v>0.184</v>
      </c>
      <c r="H38" s="34">
        <v>0.49399999999999999</v>
      </c>
      <c r="I38" s="34">
        <v>0.499</v>
      </c>
      <c r="J38" s="40">
        <v>0.20799999999999999</v>
      </c>
      <c r="K38" s="33">
        <v>0.44600000000000001</v>
      </c>
      <c r="L38" s="41">
        <v>0.48099999999999998</v>
      </c>
      <c r="M38" s="33">
        <v>0.45200000000000001</v>
      </c>
      <c r="N38" s="35">
        <v>0.19600000000000001</v>
      </c>
      <c r="O38" s="27">
        <v>610</v>
      </c>
    </row>
    <row r="39" spans="1:15" x14ac:dyDescent="0.25">
      <c r="B39" s="25" t="s">
        <v>49</v>
      </c>
      <c r="C39" s="34">
        <v>0.51400000000000001</v>
      </c>
      <c r="D39" s="35">
        <v>0.185</v>
      </c>
      <c r="E39" s="29">
        <v>0.27800000000000002</v>
      </c>
      <c r="F39" s="34">
        <v>0.49099999999999999</v>
      </c>
      <c r="G39" s="35">
        <v>0.186</v>
      </c>
      <c r="H39" s="35">
        <v>0.19</v>
      </c>
      <c r="I39" s="35">
        <v>0.17899999999999999</v>
      </c>
      <c r="J39" s="33">
        <v>0.434</v>
      </c>
      <c r="K39" s="35">
        <v>0.184</v>
      </c>
      <c r="L39" s="35">
        <v>0.185</v>
      </c>
      <c r="M39" s="40">
        <v>0.21</v>
      </c>
      <c r="N39" s="31">
        <v>0.34200000000000003</v>
      </c>
      <c r="O39" s="27">
        <v>610</v>
      </c>
    </row>
    <row r="40" spans="1:15" x14ac:dyDescent="0.25">
      <c r="B40" s="25" t="s">
        <v>60</v>
      </c>
      <c r="C40" s="35">
        <v>0.185</v>
      </c>
      <c r="D40" s="40">
        <v>0.214</v>
      </c>
      <c r="E40" s="35">
        <v>0.19800000000000001</v>
      </c>
      <c r="F40" s="35">
        <v>0.18</v>
      </c>
      <c r="G40" s="35">
        <v>0.17899999999999999</v>
      </c>
      <c r="H40" s="28">
        <v>0.23699999999999999</v>
      </c>
      <c r="I40" s="34">
        <v>0.49299999999999999</v>
      </c>
      <c r="J40" s="34">
        <v>0.50900000000000001</v>
      </c>
      <c r="K40" s="41">
        <v>0.48599999999999999</v>
      </c>
      <c r="L40" s="35">
        <v>0.184</v>
      </c>
      <c r="M40" s="32">
        <v>0.374</v>
      </c>
      <c r="N40" s="35">
        <v>0.17699999999999999</v>
      </c>
      <c r="O40" s="27">
        <v>610</v>
      </c>
    </row>
    <row r="41" spans="1:15" x14ac:dyDescent="0.25">
      <c r="B41" s="25" t="s">
        <v>63</v>
      </c>
      <c r="C41" s="35">
        <v>0.17199999999999999</v>
      </c>
      <c r="D41" s="35">
        <v>0.183</v>
      </c>
      <c r="E41" s="35">
        <v>0.186</v>
      </c>
      <c r="F41" s="35">
        <v>0.185</v>
      </c>
      <c r="G41" s="35">
        <v>0.188</v>
      </c>
      <c r="H41" s="38">
        <v>0.54100000000000004</v>
      </c>
      <c r="I41" s="40">
        <v>0.20200000000000001</v>
      </c>
      <c r="J41" s="32">
        <v>0.38100000000000001</v>
      </c>
      <c r="K41" s="35">
        <v>0.183</v>
      </c>
      <c r="L41" s="41">
        <v>0.47399999999999998</v>
      </c>
      <c r="M41" s="40">
        <v>0.20599999999999999</v>
      </c>
      <c r="N41" s="37">
        <v>0.35399999999999998</v>
      </c>
      <c r="O41" s="27">
        <v>610</v>
      </c>
    </row>
    <row r="42" spans="1:15" x14ac:dyDescent="0.25">
      <c r="B42" s="25" t="s">
        <v>66</v>
      </c>
      <c r="C42" s="35">
        <v>0.184</v>
      </c>
      <c r="D42" s="35">
        <v>0.18</v>
      </c>
      <c r="E42" s="28">
        <v>0.23499999999999999</v>
      </c>
      <c r="F42" s="40">
        <v>0.21</v>
      </c>
      <c r="G42" s="31">
        <v>0.33300000000000002</v>
      </c>
      <c r="H42" s="40">
        <v>0.20499999999999999</v>
      </c>
      <c r="I42" s="35">
        <v>0.19</v>
      </c>
      <c r="J42" s="34">
        <v>0.497</v>
      </c>
      <c r="K42" s="32">
        <v>0.39900000000000002</v>
      </c>
      <c r="L42" s="35">
        <v>0.183</v>
      </c>
      <c r="M42" s="40">
        <v>0.21</v>
      </c>
      <c r="N42" s="34">
        <v>0.51500000000000001</v>
      </c>
      <c r="O42" s="27">
        <v>610</v>
      </c>
    </row>
    <row r="43" spans="1:15" x14ac:dyDescent="0.25">
      <c r="B43" s="25" t="s">
        <v>77</v>
      </c>
      <c r="C43" s="35">
        <v>0.183</v>
      </c>
      <c r="D43" s="35">
        <v>0.17799999999999999</v>
      </c>
      <c r="E43" s="35">
        <v>0.19</v>
      </c>
      <c r="F43" s="28">
        <v>0.23</v>
      </c>
      <c r="G43" s="41">
        <v>0.46800000000000003</v>
      </c>
      <c r="H43" s="34">
        <v>0.50700000000000001</v>
      </c>
      <c r="I43" s="36">
        <v>0.42599999999999999</v>
      </c>
      <c r="J43" s="35">
        <v>0.192</v>
      </c>
      <c r="K43" s="35">
        <v>0.192</v>
      </c>
      <c r="L43" s="31">
        <v>0.34100000000000003</v>
      </c>
      <c r="M43" s="35">
        <v>0.19500000000000001</v>
      </c>
      <c r="N43" s="40">
        <v>0.22800000000000001</v>
      </c>
      <c r="O43" s="27">
        <v>610</v>
      </c>
    </row>
    <row r="44" spans="1:15" x14ac:dyDescent="0.25">
      <c r="B44" s="25" t="s">
        <v>88</v>
      </c>
      <c r="C44" s="40">
        <v>0.20399999999999999</v>
      </c>
      <c r="D44" s="40">
        <v>0.20300000000000001</v>
      </c>
      <c r="E44" s="35">
        <v>0.19600000000000001</v>
      </c>
      <c r="F44" s="38">
        <v>0.53100000000000003</v>
      </c>
      <c r="G44" s="39">
        <v>0.57199999999999995</v>
      </c>
      <c r="H44" s="40">
        <v>0.20100000000000001</v>
      </c>
      <c r="I44" s="35">
        <v>0.2</v>
      </c>
      <c r="J44" s="40">
        <v>0.20300000000000001</v>
      </c>
      <c r="K44" s="32">
        <v>0.38400000000000001</v>
      </c>
      <c r="L44" s="40">
        <v>0.221</v>
      </c>
      <c r="M44" s="39">
        <v>0.57299999999999995</v>
      </c>
      <c r="N44" s="38">
        <v>0.52900000000000003</v>
      </c>
      <c r="O44" s="27">
        <v>610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34" workbookViewId="0">
      <selection activeCell="C37" sqref="C37:N44"/>
    </sheetView>
  </sheetViews>
  <sheetFormatPr defaultColWidth="9.1796875" defaultRowHeight="12.5" x14ac:dyDescent="0.25"/>
  <cols>
    <col min="1" max="1" width="20.7265625" style="19" customWidth="1"/>
    <col min="2" max="2" width="12.7265625" style="19" customWidth="1"/>
    <col min="3" max="16384" width="9.179687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108</v>
      </c>
    </row>
    <row r="7" spans="1:2" x14ac:dyDescent="0.25">
      <c r="A7" s="19" t="s">
        <v>8</v>
      </c>
      <c r="B7" s="20">
        <v>45698</v>
      </c>
    </row>
    <row r="8" spans="1:2" x14ac:dyDescent="0.25">
      <c r="A8" s="19" t="s">
        <v>9</v>
      </c>
      <c r="B8" s="21">
        <v>0.64578703703703699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</row>
    <row r="16" spans="1:2" x14ac:dyDescent="0.25">
      <c r="A16" s="19" t="s">
        <v>20</v>
      </c>
      <c r="B16" s="19" t="s">
        <v>21</v>
      </c>
    </row>
    <row r="17" spans="1:15" x14ac:dyDescent="0.25">
      <c r="B17" s="19" t="s">
        <v>22</v>
      </c>
    </row>
    <row r="18" spans="1:15" x14ac:dyDescent="0.25">
      <c r="B18" s="19" t="s">
        <v>23</v>
      </c>
    </row>
    <row r="19" spans="1:15" x14ac:dyDescent="0.25">
      <c r="B19" s="19" t="s">
        <v>24</v>
      </c>
    </row>
    <row r="21" spans="1:15" ht="13" x14ac:dyDescent="0.25">
      <c r="A21" s="22" t="s">
        <v>25</v>
      </c>
      <c r="B21" s="23"/>
    </row>
    <row r="23" spans="1:15" x14ac:dyDescent="0.25">
      <c r="B23" s="24"/>
      <c r="C23" s="25">
        <v>1</v>
      </c>
      <c r="D23" s="25">
        <v>2</v>
      </c>
      <c r="E23" s="25">
        <v>3</v>
      </c>
      <c r="F23" s="25">
        <v>4</v>
      </c>
      <c r="G23" s="25">
        <v>5</v>
      </c>
      <c r="H23" s="25">
        <v>6</v>
      </c>
      <c r="I23" s="25">
        <v>7</v>
      </c>
      <c r="J23" s="25">
        <v>8</v>
      </c>
      <c r="K23" s="25">
        <v>9</v>
      </c>
      <c r="L23" s="25">
        <v>10</v>
      </c>
      <c r="M23" s="25">
        <v>11</v>
      </c>
      <c r="N23" s="25">
        <v>12</v>
      </c>
    </row>
    <row r="24" spans="1:15" x14ac:dyDescent="0.25">
      <c r="B24" s="25" t="s">
        <v>26</v>
      </c>
      <c r="C24" s="26" t="s">
        <v>27</v>
      </c>
      <c r="D24" s="26" t="s">
        <v>28</v>
      </c>
      <c r="E24" s="26" t="s">
        <v>29</v>
      </c>
      <c r="F24" s="26" t="s">
        <v>30</v>
      </c>
      <c r="G24" s="26" t="s">
        <v>31</v>
      </c>
      <c r="H24" s="26" t="s">
        <v>32</v>
      </c>
      <c r="I24" s="26" t="s">
        <v>33</v>
      </c>
      <c r="J24" s="26" t="s">
        <v>34</v>
      </c>
      <c r="K24" s="26" t="s">
        <v>27</v>
      </c>
      <c r="L24" s="26" t="s">
        <v>31</v>
      </c>
      <c r="M24" s="26" t="s">
        <v>35</v>
      </c>
      <c r="N24" s="26" t="s">
        <v>36</v>
      </c>
      <c r="O24" s="27" t="s">
        <v>37</v>
      </c>
    </row>
    <row r="25" spans="1:15" x14ac:dyDescent="0.25">
      <c r="B25" s="25" t="s">
        <v>38</v>
      </c>
      <c r="C25" s="26" t="s">
        <v>39</v>
      </c>
      <c r="D25" s="26" t="s">
        <v>40</v>
      </c>
      <c r="E25" s="26" t="s">
        <v>41</v>
      </c>
      <c r="F25" s="26" t="s">
        <v>42</v>
      </c>
      <c r="G25" s="26" t="s">
        <v>43</v>
      </c>
      <c r="H25" s="26" t="s">
        <v>44</v>
      </c>
      <c r="I25" s="26" t="s">
        <v>45</v>
      </c>
      <c r="J25" s="26" t="s">
        <v>46</v>
      </c>
      <c r="K25" s="26" t="s">
        <v>39</v>
      </c>
      <c r="L25" s="26" t="s">
        <v>43</v>
      </c>
      <c r="M25" s="26" t="s">
        <v>47</v>
      </c>
      <c r="N25" s="26" t="s">
        <v>48</v>
      </c>
      <c r="O25" s="27" t="s">
        <v>37</v>
      </c>
    </row>
    <row r="26" spans="1:15" x14ac:dyDescent="0.25">
      <c r="B26" s="25" t="s">
        <v>49</v>
      </c>
      <c r="C26" s="26" t="s">
        <v>50</v>
      </c>
      <c r="D26" s="26" t="s">
        <v>51</v>
      </c>
      <c r="E26" s="26" t="s">
        <v>52</v>
      </c>
      <c r="F26" s="26" t="s">
        <v>53</v>
      </c>
      <c r="G26" s="26" t="s">
        <v>54</v>
      </c>
      <c r="H26" s="26" t="s">
        <v>55</v>
      </c>
      <c r="I26" s="26" t="s">
        <v>56</v>
      </c>
      <c r="J26" s="26" t="s">
        <v>57</v>
      </c>
      <c r="K26" s="26" t="s">
        <v>28</v>
      </c>
      <c r="L26" s="26" t="s">
        <v>32</v>
      </c>
      <c r="M26" s="26" t="s">
        <v>58</v>
      </c>
      <c r="N26" s="26" t="s">
        <v>59</v>
      </c>
      <c r="O26" s="27" t="s">
        <v>37</v>
      </c>
    </row>
    <row r="27" spans="1:15" x14ac:dyDescent="0.25">
      <c r="B27" s="25" t="s">
        <v>60</v>
      </c>
      <c r="C27" s="26" t="s">
        <v>27</v>
      </c>
      <c r="D27" s="26" t="s">
        <v>28</v>
      </c>
      <c r="E27" s="26" t="s">
        <v>29</v>
      </c>
      <c r="F27" s="26" t="s">
        <v>30</v>
      </c>
      <c r="G27" s="26" t="s">
        <v>31</v>
      </c>
      <c r="H27" s="26" t="s">
        <v>32</v>
      </c>
      <c r="I27" s="26" t="s">
        <v>33</v>
      </c>
      <c r="J27" s="26" t="s">
        <v>34</v>
      </c>
      <c r="K27" s="26" t="s">
        <v>40</v>
      </c>
      <c r="L27" s="26" t="s">
        <v>44</v>
      </c>
      <c r="M27" s="26" t="s">
        <v>61</v>
      </c>
      <c r="N27" s="26" t="s">
        <v>62</v>
      </c>
      <c r="O27" s="27" t="s">
        <v>37</v>
      </c>
    </row>
    <row r="28" spans="1:15" x14ac:dyDescent="0.25">
      <c r="B28" s="25" t="s">
        <v>63</v>
      </c>
      <c r="C28" s="26" t="s">
        <v>39</v>
      </c>
      <c r="D28" s="26" t="s">
        <v>40</v>
      </c>
      <c r="E28" s="26" t="s">
        <v>41</v>
      </c>
      <c r="F28" s="26" t="s">
        <v>42</v>
      </c>
      <c r="G28" s="26" t="s">
        <v>43</v>
      </c>
      <c r="H28" s="26" t="s">
        <v>44</v>
      </c>
      <c r="I28" s="26" t="s">
        <v>45</v>
      </c>
      <c r="J28" s="26" t="s">
        <v>46</v>
      </c>
      <c r="K28" s="26" t="s">
        <v>29</v>
      </c>
      <c r="L28" s="26" t="s">
        <v>33</v>
      </c>
      <c r="M28" s="26" t="s">
        <v>64</v>
      </c>
      <c r="N28" s="26" t="s">
        <v>65</v>
      </c>
      <c r="O28" s="27" t="s">
        <v>37</v>
      </c>
    </row>
    <row r="29" spans="1:15" x14ac:dyDescent="0.25">
      <c r="B29" s="25" t="s">
        <v>66</v>
      </c>
      <c r="C29" s="26" t="s">
        <v>67</v>
      </c>
      <c r="D29" s="26" t="s">
        <v>68</v>
      </c>
      <c r="E29" s="26" t="s">
        <v>69</v>
      </c>
      <c r="F29" s="26" t="s">
        <v>70</v>
      </c>
      <c r="G29" s="26" t="s">
        <v>71</v>
      </c>
      <c r="H29" s="26" t="s">
        <v>72</v>
      </c>
      <c r="I29" s="26" t="s">
        <v>73</v>
      </c>
      <c r="J29" s="26" t="s">
        <v>74</v>
      </c>
      <c r="K29" s="26" t="s">
        <v>41</v>
      </c>
      <c r="L29" s="26" t="s">
        <v>45</v>
      </c>
      <c r="M29" s="26" t="s">
        <v>75</v>
      </c>
      <c r="N29" s="26" t="s">
        <v>76</v>
      </c>
      <c r="O29" s="27" t="s">
        <v>37</v>
      </c>
    </row>
    <row r="30" spans="1:15" x14ac:dyDescent="0.25">
      <c r="B30" s="25" t="s">
        <v>77</v>
      </c>
      <c r="C30" s="26" t="s">
        <v>78</v>
      </c>
      <c r="D30" s="26" t="s">
        <v>79</v>
      </c>
      <c r="E30" s="26" t="s">
        <v>80</v>
      </c>
      <c r="F30" s="26" t="s">
        <v>81</v>
      </c>
      <c r="G30" s="26" t="s">
        <v>82</v>
      </c>
      <c r="H30" s="26" t="s">
        <v>83</v>
      </c>
      <c r="I30" s="26" t="s">
        <v>84</v>
      </c>
      <c r="J30" s="26" t="s">
        <v>85</v>
      </c>
      <c r="K30" s="26" t="s">
        <v>30</v>
      </c>
      <c r="L30" s="26" t="s">
        <v>34</v>
      </c>
      <c r="M30" s="26" t="s">
        <v>86</v>
      </c>
      <c r="N30" s="26" t="s">
        <v>87</v>
      </c>
      <c r="O30" s="27" t="s">
        <v>37</v>
      </c>
    </row>
    <row r="31" spans="1:15" x14ac:dyDescent="0.25">
      <c r="B31" s="25" t="s">
        <v>88</v>
      </c>
      <c r="C31" s="26" t="s">
        <v>89</v>
      </c>
      <c r="D31" s="26" t="s">
        <v>90</v>
      </c>
      <c r="E31" s="26" t="s">
        <v>91</v>
      </c>
      <c r="F31" s="26" t="s">
        <v>92</v>
      </c>
      <c r="G31" s="26" t="s">
        <v>93</v>
      </c>
      <c r="H31" s="26" t="s">
        <v>94</v>
      </c>
      <c r="I31" s="26" t="s">
        <v>95</v>
      </c>
      <c r="J31" s="26" t="s">
        <v>96</v>
      </c>
      <c r="K31" s="26" t="s">
        <v>42</v>
      </c>
      <c r="L31" s="26" t="s">
        <v>46</v>
      </c>
      <c r="M31" s="26" t="s">
        <v>97</v>
      </c>
      <c r="N31" s="26" t="s">
        <v>98</v>
      </c>
      <c r="O31" s="27" t="s">
        <v>37</v>
      </c>
    </row>
    <row r="33" spans="1:15" ht="13" x14ac:dyDescent="0.25">
      <c r="A33" s="22" t="s">
        <v>99</v>
      </c>
      <c r="B33" s="23"/>
    </row>
    <row r="34" spans="1:15" x14ac:dyDescent="0.25">
      <c r="A34" s="19" t="s">
        <v>100</v>
      </c>
      <c r="B34" s="19">
        <v>0</v>
      </c>
    </row>
    <row r="36" spans="1:15" x14ac:dyDescent="0.25">
      <c r="B36" s="24"/>
      <c r="C36" s="25">
        <v>1</v>
      </c>
      <c r="D36" s="25">
        <v>2</v>
      </c>
      <c r="E36" s="25">
        <v>3</v>
      </c>
      <c r="F36" s="25">
        <v>4</v>
      </c>
      <c r="G36" s="25">
        <v>5</v>
      </c>
      <c r="H36" s="25">
        <v>6</v>
      </c>
      <c r="I36" s="25">
        <v>7</v>
      </c>
      <c r="J36" s="25">
        <v>8</v>
      </c>
      <c r="K36" s="25">
        <v>9</v>
      </c>
      <c r="L36" s="25">
        <v>10</v>
      </c>
      <c r="M36" s="25">
        <v>11</v>
      </c>
      <c r="N36" s="25">
        <v>12</v>
      </c>
    </row>
    <row r="37" spans="1:15" x14ac:dyDescent="0.25">
      <c r="B37" s="25" t="s">
        <v>26</v>
      </c>
      <c r="C37" s="37">
        <v>0.34599999999999997</v>
      </c>
      <c r="D37" s="35">
        <v>0.17599999999999999</v>
      </c>
      <c r="E37" s="40">
        <v>0.223</v>
      </c>
      <c r="F37" s="38">
        <v>0.51200000000000001</v>
      </c>
      <c r="G37" s="40">
        <v>0.20300000000000001</v>
      </c>
      <c r="H37" s="38">
        <v>0.496</v>
      </c>
      <c r="I37" s="31">
        <v>0.32</v>
      </c>
      <c r="J37" s="40">
        <v>0.20699999999999999</v>
      </c>
      <c r="K37" s="29">
        <v>0.26100000000000001</v>
      </c>
      <c r="L37" s="35">
        <v>0.19400000000000001</v>
      </c>
      <c r="M37" s="36">
        <v>0.38900000000000001</v>
      </c>
      <c r="N37" s="38">
        <v>0.503</v>
      </c>
      <c r="O37" s="27">
        <v>610</v>
      </c>
    </row>
    <row r="38" spans="1:15" x14ac:dyDescent="0.25">
      <c r="B38" s="25" t="s">
        <v>38</v>
      </c>
      <c r="C38" s="35">
        <v>0.17799999999999999</v>
      </c>
      <c r="D38" s="35">
        <v>0.18</v>
      </c>
      <c r="E38" s="35">
        <v>0.19</v>
      </c>
      <c r="F38" s="38">
        <v>0.504</v>
      </c>
      <c r="G38" s="39">
        <v>0.52600000000000002</v>
      </c>
      <c r="H38" s="41">
        <v>0.45200000000000001</v>
      </c>
      <c r="I38" s="39">
        <v>0.52100000000000002</v>
      </c>
      <c r="J38" s="28">
        <v>0.252</v>
      </c>
      <c r="K38" s="38">
        <v>0.51100000000000001</v>
      </c>
      <c r="L38" s="30">
        <v>0.29699999999999999</v>
      </c>
      <c r="M38" s="34">
        <v>0.48199999999999998</v>
      </c>
      <c r="N38" s="39">
        <v>0.54300000000000004</v>
      </c>
      <c r="O38" s="27">
        <v>610</v>
      </c>
    </row>
    <row r="39" spans="1:15" x14ac:dyDescent="0.25">
      <c r="B39" s="25" t="s">
        <v>49</v>
      </c>
      <c r="C39" s="32">
        <v>0.38500000000000001</v>
      </c>
      <c r="D39" s="33">
        <v>0.42199999999999999</v>
      </c>
      <c r="E39" s="30">
        <v>0.27900000000000003</v>
      </c>
      <c r="F39" s="34">
        <v>0.49199999999999999</v>
      </c>
      <c r="G39" s="35">
        <v>0.189</v>
      </c>
      <c r="H39" s="41">
        <v>0.45800000000000002</v>
      </c>
      <c r="I39" s="38">
        <v>0.504</v>
      </c>
      <c r="J39" s="33">
        <v>0.42799999999999999</v>
      </c>
      <c r="K39" s="33">
        <v>0.43</v>
      </c>
      <c r="L39" s="35">
        <v>0.188</v>
      </c>
      <c r="M39" s="35">
        <v>0.19</v>
      </c>
      <c r="N39" s="34">
        <v>0.48599999999999999</v>
      </c>
      <c r="O39" s="27">
        <v>610</v>
      </c>
    </row>
    <row r="40" spans="1:15" x14ac:dyDescent="0.25">
      <c r="B40" s="25" t="s">
        <v>60</v>
      </c>
      <c r="C40" s="41">
        <v>0.45900000000000002</v>
      </c>
      <c r="D40" s="35">
        <v>0.192</v>
      </c>
      <c r="E40" s="30">
        <v>0.29199999999999998</v>
      </c>
      <c r="F40" s="38">
        <v>0.502</v>
      </c>
      <c r="G40" s="38">
        <v>0.503</v>
      </c>
      <c r="H40" s="40">
        <v>0.21</v>
      </c>
      <c r="I40" s="31">
        <v>0.316</v>
      </c>
      <c r="J40" s="38">
        <v>0.51100000000000001</v>
      </c>
      <c r="K40" s="40">
        <v>0.20499999999999999</v>
      </c>
      <c r="L40" s="35">
        <v>0.192</v>
      </c>
      <c r="M40" s="35">
        <v>0.19500000000000001</v>
      </c>
      <c r="N40" s="40">
        <v>0.21299999999999999</v>
      </c>
      <c r="O40" s="27">
        <v>610</v>
      </c>
    </row>
    <row r="41" spans="1:15" x14ac:dyDescent="0.25">
      <c r="B41" s="25" t="s">
        <v>63</v>
      </c>
      <c r="C41" s="38">
        <v>0.51100000000000001</v>
      </c>
      <c r="D41" s="39">
        <v>0.54600000000000004</v>
      </c>
      <c r="E41" s="35">
        <v>0.188</v>
      </c>
      <c r="F41" s="35">
        <v>0.192</v>
      </c>
      <c r="G41" s="40">
        <v>0.22</v>
      </c>
      <c r="H41" s="35">
        <v>0.18</v>
      </c>
      <c r="I41" s="40">
        <v>0.21199999999999999</v>
      </c>
      <c r="J41" s="40">
        <v>0.21</v>
      </c>
      <c r="K41" s="40">
        <v>0.21</v>
      </c>
      <c r="L41" s="35">
        <v>0.192</v>
      </c>
      <c r="M41" s="35">
        <v>0.19</v>
      </c>
      <c r="N41" s="35">
        <v>0.19400000000000001</v>
      </c>
      <c r="O41" s="27">
        <v>610</v>
      </c>
    </row>
    <row r="42" spans="1:15" x14ac:dyDescent="0.25">
      <c r="B42" s="25" t="s">
        <v>66</v>
      </c>
      <c r="C42" s="35">
        <v>0.17199999999999999</v>
      </c>
      <c r="D42" s="35">
        <v>0.17899999999999999</v>
      </c>
      <c r="E42" s="35">
        <v>0.182</v>
      </c>
      <c r="F42" s="35">
        <v>0.184</v>
      </c>
      <c r="G42" s="35">
        <v>0.185</v>
      </c>
      <c r="H42" s="35">
        <v>0.193</v>
      </c>
      <c r="I42" s="35">
        <v>0.183</v>
      </c>
      <c r="J42" s="35">
        <v>0.189</v>
      </c>
      <c r="K42" s="35">
        <v>0.184</v>
      </c>
      <c r="L42" s="35">
        <v>0.188</v>
      </c>
      <c r="M42" s="35">
        <v>0.191</v>
      </c>
      <c r="N42" s="35">
        <v>0.182</v>
      </c>
      <c r="O42" s="27">
        <v>610</v>
      </c>
    </row>
    <row r="43" spans="1:15" x14ac:dyDescent="0.25">
      <c r="B43" s="25" t="s">
        <v>77</v>
      </c>
      <c r="C43" s="35">
        <v>0.187</v>
      </c>
      <c r="D43" s="40">
        <v>0.20899999999999999</v>
      </c>
      <c r="E43" s="40">
        <v>0.21199999999999999</v>
      </c>
      <c r="F43" s="40">
        <v>0.21299999999999999</v>
      </c>
      <c r="G43" s="40">
        <v>0.21199999999999999</v>
      </c>
      <c r="H43" s="40">
        <v>0.21199999999999999</v>
      </c>
      <c r="I43" s="37">
        <v>0.35</v>
      </c>
      <c r="J43" s="40">
        <v>0.21</v>
      </c>
      <c r="K43" s="40">
        <v>0.20799999999999999</v>
      </c>
      <c r="L43" s="40">
        <v>0.20699999999999999</v>
      </c>
      <c r="M43" s="40">
        <v>0.20699999999999999</v>
      </c>
      <c r="N43" s="35">
        <v>0.19</v>
      </c>
      <c r="O43" s="27">
        <v>610</v>
      </c>
    </row>
    <row r="44" spans="1:15" x14ac:dyDescent="0.25">
      <c r="B44" s="25" t="s">
        <v>88</v>
      </c>
      <c r="C44" s="35">
        <v>0.185</v>
      </c>
      <c r="D44" s="40">
        <v>0.20799999999999999</v>
      </c>
      <c r="E44" s="40">
        <v>0.20799999999999999</v>
      </c>
      <c r="F44" s="40">
        <v>0.21</v>
      </c>
      <c r="G44" s="40">
        <v>0.20899999999999999</v>
      </c>
      <c r="H44" s="40">
        <v>0.20799999999999999</v>
      </c>
      <c r="I44" s="40">
        <v>0.20699999999999999</v>
      </c>
      <c r="J44" s="40">
        <v>0.20799999999999999</v>
      </c>
      <c r="K44" s="40">
        <v>0.20399999999999999</v>
      </c>
      <c r="L44" s="40">
        <v>0.20300000000000001</v>
      </c>
      <c r="M44" s="40">
        <v>0.2</v>
      </c>
      <c r="N44" s="40">
        <v>0.20100000000000001</v>
      </c>
      <c r="O44" s="27">
        <v>610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topLeftCell="A7" workbookViewId="0">
      <selection activeCell="C37" sqref="C37:N44"/>
    </sheetView>
  </sheetViews>
  <sheetFormatPr defaultColWidth="9.1796875" defaultRowHeight="12.5" x14ac:dyDescent="0.25"/>
  <cols>
    <col min="1" max="1" width="20.7265625" style="19" customWidth="1"/>
    <col min="2" max="2" width="12.7265625" style="19" customWidth="1"/>
    <col min="3" max="16384" width="9.179687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109</v>
      </c>
    </row>
    <row r="7" spans="1:2" x14ac:dyDescent="0.25">
      <c r="A7" s="19" t="s">
        <v>8</v>
      </c>
      <c r="B7" s="20">
        <v>45698</v>
      </c>
    </row>
    <row r="8" spans="1:2" x14ac:dyDescent="0.25">
      <c r="A8" s="19" t="s">
        <v>9</v>
      </c>
      <c r="B8" s="21">
        <v>0.65033564814814815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</row>
    <row r="16" spans="1:2" x14ac:dyDescent="0.25">
      <c r="A16" s="19" t="s">
        <v>20</v>
      </c>
      <c r="B16" s="19" t="s">
        <v>21</v>
      </c>
    </row>
    <row r="17" spans="1:15" x14ac:dyDescent="0.25">
      <c r="B17" s="19" t="s">
        <v>22</v>
      </c>
    </row>
    <row r="18" spans="1:15" x14ac:dyDescent="0.25">
      <c r="B18" s="19" t="s">
        <v>23</v>
      </c>
    </row>
    <row r="19" spans="1:15" x14ac:dyDescent="0.25">
      <c r="B19" s="19" t="s">
        <v>24</v>
      </c>
    </row>
    <row r="21" spans="1:15" ht="13" x14ac:dyDescent="0.25">
      <c r="A21" s="22" t="s">
        <v>25</v>
      </c>
      <c r="B21" s="23"/>
    </row>
    <row r="23" spans="1:15" x14ac:dyDescent="0.25">
      <c r="B23" s="24"/>
      <c r="C23" s="25">
        <v>1</v>
      </c>
      <c r="D23" s="25">
        <v>2</v>
      </c>
      <c r="E23" s="25">
        <v>3</v>
      </c>
      <c r="F23" s="25">
        <v>4</v>
      </c>
      <c r="G23" s="25">
        <v>5</v>
      </c>
      <c r="H23" s="25">
        <v>6</v>
      </c>
      <c r="I23" s="25">
        <v>7</v>
      </c>
      <c r="J23" s="25">
        <v>8</v>
      </c>
      <c r="K23" s="25">
        <v>9</v>
      </c>
      <c r="L23" s="25">
        <v>10</v>
      </c>
      <c r="M23" s="25">
        <v>11</v>
      </c>
      <c r="N23" s="25">
        <v>12</v>
      </c>
    </row>
    <row r="24" spans="1:15" x14ac:dyDescent="0.25">
      <c r="B24" s="25" t="s">
        <v>26</v>
      </c>
      <c r="C24" s="26" t="s">
        <v>27</v>
      </c>
      <c r="D24" s="26" t="s">
        <v>28</v>
      </c>
      <c r="E24" s="26" t="s">
        <v>29</v>
      </c>
      <c r="F24" s="26" t="s">
        <v>30</v>
      </c>
      <c r="G24" s="26" t="s">
        <v>31</v>
      </c>
      <c r="H24" s="26" t="s">
        <v>32</v>
      </c>
      <c r="I24" s="26" t="s">
        <v>33</v>
      </c>
      <c r="J24" s="26" t="s">
        <v>34</v>
      </c>
      <c r="K24" s="26" t="s">
        <v>27</v>
      </c>
      <c r="L24" s="26" t="s">
        <v>31</v>
      </c>
      <c r="M24" s="26" t="s">
        <v>35</v>
      </c>
      <c r="N24" s="26" t="s">
        <v>36</v>
      </c>
      <c r="O24" s="27" t="s">
        <v>37</v>
      </c>
    </row>
    <row r="25" spans="1:15" x14ac:dyDescent="0.25">
      <c r="B25" s="25" t="s">
        <v>38</v>
      </c>
      <c r="C25" s="26" t="s">
        <v>39</v>
      </c>
      <c r="D25" s="26" t="s">
        <v>40</v>
      </c>
      <c r="E25" s="26" t="s">
        <v>41</v>
      </c>
      <c r="F25" s="26" t="s">
        <v>42</v>
      </c>
      <c r="G25" s="26" t="s">
        <v>43</v>
      </c>
      <c r="H25" s="26" t="s">
        <v>44</v>
      </c>
      <c r="I25" s="26" t="s">
        <v>45</v>
      </c>
      <c r="J25" s="26" t="s">
        <v>46</v>
      </c>
      <c r="K25" s="26" t="s">
        <v>39</v>
      </c>
      <c r="L25" s="26" t="s">
        <v>43</v>
      </c>
      <c r="M25" s="26" t="s">
        <v>47</v>
      </c>
      <c r="N25" s="26" t="s">
        <v>48</v>
      </c>
      <c r="O25" s="27" t="s">
        <v>37</v>
      </c>
    </row>
    <row r="26" spans="1:15" x14ac:dyDescent="0.25">
      <c r="B26" s="25" t="s">
        <v>49</v>
      </c>
      <c r="C26" s="26" t="s">
        <v>50</v>
      </c>
      <c r="D26" s="26" t="s">
        <v>51</v>
      </c>
      <c r="E26" s="26" t="s">
        <v>52</v>
      </c>
      <c r="F26" s="26" t="s">
        <v>53</v>
      </c>
      <c r="G26" s="26" t="s">
        <v>54</v>
      </c>
      <c r="H26" s="26" t="s">
        <v>55</v>
      </c>
      <c r="I26" s="26" t="s">
        <v>56</v>
      </c>
      <c r="J26" s="26" t="s">
        <v>57</v>
      </c>
      <c r="K26" s="26" t="s">
        <v>28</v>
      </c>
      <c r="L26" s="26" t="s">
        <v>32</v>
      </c>
      <c r="M26" s="26" t="s">
        <v>58</v>
      </c>
      <c r="N26" s="26" t="s">
        <v>59</v>
      </c>
      <c r="O26" s="27" t="s">
        <v>37</v>
      </c>
    </row>
    <row r="27" spans="1:15" x14ac:dyDescent="0.25">
      <c r="B27" s="25" t="s">
        <v>60</v>
      </c>
      <c r="C27" s="26" t="s">
        <v>27</v>
      </c>
      <c r="D27" s="26" t="s">
        <v>28</v>
      </c>
      <c r="E27" s="26" t="s">
        <v>29</v>
      </c>
      <c r="F27" s="26" t="s">
        <v>30</v>
      </c>
      <c r="G27" s="26" t="s">
        <v>31</v>
      </c>
      <c r="H27" s="26" t="s">
        <v>32</v>
      </c>
      <c r="I27" s="26" t="s">
        <v>33</v>
      </c>
      <c r="J27" s="26" t="s">
        <v>34</v>
      </c>
      <c r="K27" s="26" t="s">
        <v>40</v>
      </c>
      <c r="L27" s="26" t="s">
        <v>44</v>
      </c>
      <c r="M27" s="26" t="s">
        <v>61</v>
      </c>
      <c r="N27" s="26" t="s">
        <v>62</v>
      </c>
      <c r="O27" s="27" t="s">
        <v>37</v>
      </c>
    </row>
    <row r="28" spans="1:15" x14ac:dyDescent="0.25">
      <c r="B28" s="25" t="s">
        <v>63</v>
      </c>
      <c r="C28" s="26" t="s">
        <v>39</v>
      </c>
      <c r="D28" s="26" t="s">
        <v>40</v>
      </c>
      <c r="E28" s="26" t="s">
        <v>41</v>
      </c>
      <c r="F28" s="26" t="s">
        <v>42</v>
      </c>
      <c r="G28" s="26" t="s">
        <v>43</v>
      </c>
      <c r="H28" s="26" t="s">
        <v>44</v>
      </c>
      <c r="I28" s="26" t="s">
        <v>45</v>
      </c>
      <c r="J28" s="26" t="s">
        <v>46</v>
      </c>
      <c r="K28" s="26" t="s">
        <v>29</v>
      </c>
      <c r="L28" s="26" t="s">
        <v>33</v>
      </c>
      <c r="M28" s="26" t="s">
        <v>64</v>
      </c>
      <c r="N28" s="26" t="s">
        <v>65</v>
      </c>
      <c r="O28" s="27" t="s">
        <v>37</v>
      </c>
    </row>
    <row r="29" spans="1:15" x14ac:dyDescent="0.25">
      <c r="B29" s="25" t="s">
        <v>66</v>
      </c>
      <c r="C29" s="26" t="s">
        <v>67</v>
      </c>
      <c r="D29" s="26" t="s">
        <v>68</v>
      </c>
      <c r="E29" s="26" t="s">
        <v>69</v>
      </c>
      <c r="F29" s="26" t="s">
        <v>70</v>
      </c>
      <c r="G29" s="26" t="s">
        <v>71</v>
      </c>
      <c r="H29" s="26" t="s">
        <v>72</v>
      </c>
      <c r="I29" s="26" t="s">
        <v>73</v>
      </c>
      <c r="J29" s="26" t="s">
        <v>74</v>
      </c>
      <c r="K29" s="26" t="s">
        <v>41</v>
      </c>
      <c r="L29" s="26" t="s">
        <v>45</v>
      </c>
      <c r="M29" s="26" t="s">
        <v>75</v>
      </c>
      <c r="N29" s="26" t="s">
        <v>76</v>
      </c>
      <c r="O29" s="27" t="s">
        <v>37</v>
      </c>
    </row>
    <row r="30" spans="1:15" x14ac:dyDescent="0.25">
      <c r="B30" s="25" t="s">
        <v>77</v>
      </c>
      <c r="C30" s="26" t="s">
        <v>78</v>
      </c>
      <c r="D30" s="26" t="s">
        <v>79</v>
      </c>
      <c r="E30" s="26" t="s">
        <v>80</v>
      </c>
      <c r="F30" s="26" t="s">
        <v>81</v>
      </c>
      <c r="G30" s="26" t="s">
        <v>82</v>
      </c>
      <c r="H30" s="26" t="s">
        <v>83</v>
      </c>
      <c r="I30" s="26" t="s">
        <v>84</v>
      </c>
      <c r="J30" s="26" t="s">
        <v>85</v>
      </c>
      <c r="K30" s="26" t="s">
        <v>30</v>
      </c>
      <c r="L30" s="26" t="s">
        <v>34</v>
      </c>
      <c r="M30" s="26" t="s">
        <v>86</v>
      </c>
      <c r="N30" s="26" t="s">
        <v>87</v>
      </c>
      <c r="O30" s="27" t="s">
        <v>37</v>
      </c>
    </row>
    <row r="31" spans="1:15" x14ac:dyDescent="0.25">
      <c r="B31" s="25" t="s">
        <v>88</v>
      </c>
      <c r="C31" s="26" t="s">
        <v>89</v>
      </c>
      <c r="D31" s="26" t="s">
        <v>90</v>
      </c>
      <c r="E31" s="26" t="s">
        <v>91</v>
      </c>
      <c r="F31" s="26" t="s">
        <v>92</v>
      </c>
      <c r="G31" s="26" t="s">
        <v>93</v>
      </c>
      <c r="H31" s="26" t="s">
        <v>94</v>
      </c>
      <c r="I31" s="26" t="s">
        <v>95</v>
      </c>
      <c r="J31" s="26" t="s">
        <v>96</v>
      </c>
      <c r="K31" s="26" t="s">
        <v>42</v>
      </c>
      <c r="L31" s="26" t="s">
        <v>46</v>
      </c>
      <c r="M31" s="26" t="s">
        <v>97</v>
      </c>
      <c r="N31" s="26" t="s">
        <v>98</v>
      </c>
      <c r="O31" s="27" t="s">
        <v>37</v>
      </c>
    </row>
    <row r="33" spans="1:15" ht="13" x14ac:dyDescent="0.25">
      <c r="A33" s="22" t="s">
        <v>99</v>
      </c>
      <c r="B33" s="23"/>
    </row>
    <row r="34" spans="1:15" x14ac:dyDescent="0.25">
      <c r="A34" s="19" t="s">
        <v>100</v>
      </c>
      <c r="B34" s="19">
        <v>0</v>
      </c>
    </row>
    <row r="36" spans="1:15" x14ac:dyDescent="0.25">
      <c r="B36" s="24"/>
      <c r="C36" s="25">
        <v>1</v>
      </c>
      <c r="D36" s="25">
        <v>2</v>
      </c>
      <c r="E36" s="25">
        <v>3</v>
      </c>
      <c r="F36" s="25">
        <v>4</v>
      </c>
      <c r="G36" s="25">
        <v>5</v>
      </c>
      <c r="H36" s="25">
        <v>6</v>
      </c>
      <c r="I36" s="25">
        <v>7</v>
      </c>
      <c r="J36" s="25">
        <v>8</v>
      </c>
      <c r="K36" s="25">
        <v>9</v>
      </c>
      <c r="L36" s="25">
        <v>10</v>
      </c>
      <c r="M36" s="25">
        <v>11</v>
      </c>
      <c r="N36" s="25">
        <v>12</v>
      </c>
    </row>
    <row r="37" spans="1:15" x14ac:dyDescent="0.25">
      <c r="B37" s="25" t="s">
        <v>26</v>
      </c>
      <c r="C37" s="37">
        <v>0.33900000000000002</v>
      </c>
      <c r="D37" s="35">
        <v>0.186</v>
      </c>
      <c r="E37" s="28">
        <v>0.23300000000000001</v>
      </c>
      <c r="F37" s="38">
        <v>0.48499999999999999</v>
      </c>
      <c r="G37" s="35">
        <v>0.2</v>
      </c>
      <c r="H37" s="34">
        <v>0.45</v>
      </c>
      <c r="I37" s="37">
        <v>0.33500000000000002</v>
      </c>
      <c r="J37" s="35">
        <v>0.2</v>
      </c>
      <c r="K37" s="30">
        <v>0.27900000000000003</v>
      </c>
      <c r="L37" s="35">
        <v>0.184</v>
      </c>
      <c r="M37" s="39">
        <v>0.505</v>
      </c>
      <c r="N37" s="34">
        <v>0.46300000000000002</v>
      </c>
      <c r="O37" s="27">
        <v>610</v>
      </c>
    </row>
    <row r="38" spans="1:15" x14ac:dyDescent="0.25">
      <c r="B38" s="25" t="s">
        <v>38</v>
      </c>
      <c r="C38" s="35">
        <v>0.17799999999999999</v>
      </c>
      <c r="D38" s="35">
        <v>0.17899999999999999</v>
      </c>
      <c r="E38" s="35">
        <v>0.187</v>
      </c>
      <c r="F38" s="39">
        <v>0.504</v>
      </c>
      <c r="G38" s="39">
        <v>0.496</v>
      </c>
      <c r="H38" s="34">
        <v>0.46100000000000002</v>
      </c>
      <c r="I38" s="34">
        <v>0.45</v>
      </c>
      <c r="J38" s="29">
        <v>0.27100000000000002</v>
      </c>
      <c r="K38" s="34">
        <v>0.45700000000000002</v>
      </c>
      <c r="L38" s="36">
        <v>0.38700000000000001</v>
      </c>
      <c r="M38" s="41">
        <v>0.437</v>
      </c>
      <c r="N38" s="38">
        <v>0.47399999999999998</v>
      </c>
      <c r="O38" s="27">
        <v>610</v>
      </c>
    </row>
    <row r="39" spans="1:15" x14ac:dyDescent="0.25">
      <c r="B39" s="25" t="s">
        <v>49</v>
      </c>
      <c r="C39" s="36">
        <v>0.38700000000000001</v>
      </c>
      <c r="D39" s="34">
        <v>0.44500000000000001</v>
      </c>
      <c r="E39" s="31">
        <v>0.29799999999999999</v>
      </c>
      <c r="F39" s="39">
        <v>0.51</v>
      </c>
      <c r="G39" s="35">
        <v>0.188</v>
      </c>
      <c r="H39" s="41">
        <v>0.42199999999999999</v>
      </c>
      <c r="I39" s="39">
        <v>0.50900000000000001</v>
      </c>
      <c r="J39" s="41">
        <v>0.42499999999999999</v>
      </c>
      <c r="K39" s="39">
        <v>0.503</v>
      </c>
      <c r="L39" s="28">
        <v>0.22700000000000001</v>
      </c>
      <c r="M39" s="36">
        <v>0.36899999999999999</v>
      </c>
      <c r="N39" s="41">
        <v>0.42399999999999999</v>
      </c>
      <c r="O39" s="27">
        <v>610</v>
      </c>
    </row>
    <row r="40" spans="1:15" x14ac:dyDescent="0.25">
      <c r="B40" s="25" t="s">
        <v>60</v>
      </c>
      <c r="C40" s="41">
        <v>0.42399999999999999</v>
      </c>
      <c r="D40" s="28">
        <v>0.23799999999999999</v>
      </c>
      <c r="E40" s="30">
        <v>0.28399999999999997</v>
      </c>
      <c r="F40" s="34">
        <v>0.45900000000000002</v>
      </c>
      <c r="G40" s="39">
        <v>0.503</v>
      </c>
      <c r="H40" s="40">
        <v>0.215</v>
      </c>
      <c r="I40" s="32">
        <v>0.35699999999999998</v>
      </c>
      <c r="J40" s="39">
        <v>0.51100000000000001</v>
      </c>
      <c r="K40" s="39">
        <v>0.49</v>
      </c>
      <c r="L40" s="33">
        <v>0.40699999999999997</v>
      </c>
      <c r="M40" s="32">
        <v>0.36699999999999999</v>
      </c>
      <c r="N40" s="37">
        <v>0.33300000000000002</v>
      </c>
      <c r="O40" s="27">
        <v>610</v>
      </c>
    </row>
    <row r="41" spans="1:15" x14ac:dyDescent="0.25">
      <c r="B41" s="25" t="s">
        <v>63</v>
      </c>
      <c r="C41" s="34">
        <v>0.45300000000000001</v>
      </c>
      <c r="D41" s="39">
        <v>0.503</v>
      </c>
      <c r="E41" s="34">
        <v>0.44400000000000001</v>
      </c>
      <c r="F41" s="35">
        <v>0.186</v>
      </c>
      <c r="G41" s="40">
        <v>0.20599999999999999</v>
      </c>
      <c r="H41" s="35">
        <v>0.188</v>
      </c>
      <c r="I41" s="35">
        <v>0.19400000000000001</v>
      </c>
      <c r="J41" s="28">
        <v>0.22900000000000001</v>
      </c>
      <c r="K41" s="36">
        <v>0.38600000000000001</v>
      </c>
      <c r="L41" s="37">
        <v>0.32300000000000001</v>
      </c>
      <c r="M41" s="31">
        <v>0.312</v>
      </c>
      <c r="N41" s="32">
        <v>0.36499999999999999</v>
      </c>
      <c r="O41" s="27">
        <v>610</v>
      </c>
    </row>
    <row r="42" spans="1:15" x14ac:dyDescent="0.25">
      <c r="B42" s="25" t="s">
        <v>66</v>
      </c>
      <c r="C42" s="40">
        <v>0.21199999999999999</v>
      </c>
      <c r="D42" s="35">
        <v>0.19</v>
      </c>
      <c r="E42" s="33">
        <v>0.40100000000000002</v>
      </c>
      <c r="F42" s="35">
        <v>0.186</v>
      </c>
      <c r="G42" s="35">
        <v>0.18099999999999999</v>
      </c>
      <c r="H42" s="35">
        <v>0.187</v>
      </c>
      <c r="I42" s="35">
        <v>0.184</v>
      </c>
      <c r="J42" s="35">
        <v>0.19</v>
      </c>
      <c r="K42" s="31">
        <v>0.311</v>
      </c>
      <c r="L42" s="37">
        <v>0.34399999999999997</v>
      </c>
      <c r="M42" s="37">
        <v>0.34399999999999997</v>
      </c>
      <c r="N42" s="36">
        <v>0.38400000000000001</v>
      </c>
      <c r="O42" s="27">
        <v>610</v>
      </c>
    </row>
    <row r="43" spans="1:15" x14ac:dyDescent="0.25">
      <c r="B43" s="25" t="s">
        <v>77</v>
      </c>
      <c r="C43" s="40">
        <v>0.21099999999999999</v>
      </c>
      <c r="D43" s="29">
        <v>0.251</v>
      </c>
      <c r="E43" s="35">
        <v>0.182</v>
      </c>
      <c r="F43" s="35">
        <v>0.189</v>
      </c>
      <c r="G43" s="40">
        <v>0.221</v>
      </c>
      <c r="H43" s="35">
        <v>0.18099999999999999</v>
      </c>
      <c r="I43" s="35">
        <v>0.193</v>
      </c>
      <c r="J43" s="35">
        <v>0.188</v>
      </c>
      <c r="K43" s="40">
        <v>0.20399999999999999</v>
      </c>
      <c r="L43" s="30">
        <v>0.27500000000000002</v>
      </c>
      <c r="M43" s="30">
        <v>0.27600000000000002</v>
      </c>
      <c r="N43" s="35">
        <v>0.193</v>
      </c>
      <c r="O43" s="27">
        <v>610</v>
      </c>
    </row>
    <row r="44" spans="1:15" x14ac:dyDescent="0.25">
      <c r="B44" s="25" t="s">
        <v>88</v>
      </c>
      <c r="C44" s="40">
        <v>0.20899999999999999</v>
      </c>
      <c r="D44" s="34">
        <v>0.44900000000000001</v>
      </c>
      <c r="E44" s="35">
        <v>0.191</v>
      </c>
      <c r="F44" s="35">
        <v>0.182</v>
      </c>
      <c r="G44" s="35">
        <v>0.188</v>
      </c>
      <c r="H44" s="35">
        <v>0.19500000000000001</v>
      </c>
      <c r="I44" s="35">
        <v>0.187</v>
      </c>
      <c r="J44" s="35">
        <v>0.19500000000000001</v>
      </c>
      <c r="K44" s="35">
        <v>0.191</v>
      </c>
      <c r="L44" s="28">
        <v>0.245</v>
      </c>
      <c r="M44" s="29">
        <v>0.255</v>
      </c>
      <c r="N44" s="40">
        <v>0.22500000000000001</v>
      </c>
      <c r="O44" s="27">
        <v>610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C37" sqref="C37:N44"/>
    </sheetView>
  </sheetViews>
  <sheetFormatPr defaultColWidth="9.1796875" defaultRowHeight="12.5" x14ac:dyDescent="0.25"/>
  <cols>
    <col min="1" max="1" width="20.7265625" style="19" customWidth="1"/>
    <col min="2" max="2" width="12.7265625" style="19" customWidth="1"/>
    <col min="3" max="16384" width="9.179687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110</v>
      </c>
    </row>
    <row r="7" spans="1:2" x14ac:dyDescent="0.25">
      <c r="A7" s="19" t="s">
        <v>8</v>
      </c>
      <c r="B7" s="20">
        <v>45698</v>
      </c>
    </row>
    <row r="8" spans="1:2" x14ac:dyDescent="0.25">
      <c r="A8" s="19" t="s">
        <v>9</v>
      </c>
      <c r="B8" s="21">
        <v>0.65391203703703704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</row>
    <row r="16" spans="1:2" x14ac:dyDescent="0.25">
      <c r="A16" s="19" t="s">
        <v>20</v>
      </c>
      <c r="B16" s="19" t="s">
        <v>21</v>
      </c>
    </row>
    <row r="17" spans="1:15" x14ac:dyDescent="0.25">
      <c r="B17" s="19" t="s">
        <v>22</v>
      </c>
    </row>
    <row r="18" spans="1:15" x14ac:dyDescent="0.25">
      <c r="B18" s="19" t="s">
        <v>23</v>
      </c>
    </row>
    <row r="19" spans="1:15" x14ac:dyDescent="0.25">
      <c r="B19" s="19" t="s">
        <v>24</v>
      </c>
    </row>
    <row r="21" spans="1:15" ht="13" x14ac:dyDescent="0.25">
      <c r="A21" s="22" t="s">
        <v>25</v>
      </c>
      <c r="B21" s="23"/>
    </row>
    <row r="23" spans="1:15" x14ac:dyDescent="0.25">
      <c r="B23" s="24"/>
      <c r="C23" s="25">
        <v>1</v>
      </c>
      <c r="D23" s="25">
        <v>2</v>
      </c>
      <c r="E23" s="25">
        <v>3</v>
      </c>
      <c r="F23" s="25">
        <v>4</v>
      </c>
      <c r="G23" s="25">
        <v>5</v>
      </c>
      <c r="H23" s="25">
        <v>6</v>
      </c>
      <c r="I23" s="25">
        <v>7</v>
      </c>
      <c r="J23" s="25">
        <v>8</v>
      </c>
      <c r="K23" s="25">
        <v>9</v>
      </c>
      <c r="L23" s="25">
        <v>10</v>
      </c>
      <c r="M23" s="25">
        <v>11</v>
      </c>
      <c r="N23" s="25">
        <v>12</v>
      </c>
    </row>
    <row r="24" spans="1:15" x14ac:dyDescent="0.25">
      <c r="B24" s="25" t="s">
        <v>26</v>
      </c>
      <c r="C24" s="26" t="s">
        <v>27</v>
      </c>
      <c r="D24" s="26" t="s">
        <v>28</v>
      </c>
      <c r="E24" s="26" t="s">
        <v>29</v>
      </c>
      <c r="F24" s="26" t="s">
        <v>30</v>
      </c>
      <c r="G24" s="26" t="s">
        <v>31</v>
      </c>
      <c r="H24" s="26" t="s">
        <v>32</v>
      </c>
      <c r="I24" s="26" t="s">
        <v>33</v>
      </c>
      <c r="J24" s="26" t="s">
        <v>34</v>
      </c>
      <c r="K24" s="26" t="s">
        <v>27</v>
      </c>
      <c r="L24" s="26" t="s">
        <v>31</v>
      </c>
      <c r="M24" s="26" t="s">
        <v>35</v>
      </c>
      <c r="N24" s="26" t="s">
        <v>36</v>
      </c>
      <c r="O24" s="27" t="s">
        <v>37</v>
      </c>
    </row>
    <row r="25" spans="1:15" x14ac:dyDescent="0.25">
      <c r="B25" s="25" t="s">
        <v>38</v>
      </c>
      <c r="C25" s="26" t="s">
        <v>39</v>
      </c>
      <c r="D25" s="26" t="s">
        <v>40</v>
      </c>
      <c r="E25" s="26" t="s">
        <v>41</v>
      </c>
      <c r="F25" s="26" t="s">
        <v>42</v>
      </c>
      <c r="G25" s="26" t="s">
        <v>43</v>
      </c>
      <c r="H25" s="26" t="s">
        <v>44</v>
      </c>
      <c r="I25" s="26" t="s">
        <v>45</v>
      </c>
      <c r="J25" s="26" t="s">
        <v>46</v>
      </c>
      <c r="K25" s="26" t="s">
        <v>39</v>
      </c>
      <c r="L25" s="26" t="s">
        <v>43</v>
      </c>
      <c r="M25" s="26" t="s">
        <v>47</v>
      </c>
      <c r="N25" s="26" t="s">
        <v>48</v>
      </c>
      <c r="O25" s="27" t="s">
        <v>37</v>
      </c>
    </row>
    <row r="26" spans="1:15" x14ac:dyDescent="0.25">
      <c r="B26" s="25" t="s">
        <v>49</v>
      </c>
      <c r="C26" s="26" t="s">
        <v>50</v>
      </c>
      <c r="D26" s="26" t="s">
        <v>51</v>
      </c>
      <c r="E26" s="26" t="s">
        <v>52</v>
      </c>
      <c r="F26" s="26" t="s">
        <v>53</v>
      </c>
      <c r="G26" s="26" t="s">
        <v>54</v>
      </c>
      <c r="H26" s="26" t="s">
        <v>55</v>
      </c>
      <c r="I26" s="26" t="s">
        <v>56</v>
      </c>
      <c r="J26" s="26" t="s">
        <v>57</v>
      </c>
      <c r="K26" s="26" t="s">
        <v>28</v>
      </c>
      <c r="L26" s="26" t="s">
        <v>32</v>
      </c>
      <c r="M26" s="26" t="s">
        <v>58</v>
      </c>
      <c r="N26" s="26" t="s">
        <v>59</v>
      </c>
      <c r="O26" s="27" t="s">
        <v>37</v>
      </c>
    </row>
    <row r="27" spans="1:15" x14ac:dyDescent="0.25">
      <c r="B27" s="25" t="s">
        <v>60</v>
      </c>
      <c r="C27" s="26" t="s">
        <v>27</v>
      </c>
      <c r="D27" s="26" t="s">
        <v>28</v>
      </c>
      <c r="E27" s="26" t="s">
        <v>29</v>
      </c>
      <c r="F27" s="26" t="s">
        <v>30</v>
      </c>
      <c r="G27" s="26" t="s">
        <v>31</v>
      </c>
      <c r="H27" s="26" t="s">
        <v>32</v>
      </c>
      <c r="I27" s="26" t="s">
        <v>33</v>
      </c>
      <c r="J27" s="26" t="s">
        <v>34</v>
      </c>
      <c r="K27" s="26" t="s">
        <v>40</v>
      </c>
      <c r="L27" s="26" t="s">
        <v>44</v>
      </c>
      <c r="M27" s="26" t="s">
        <v>61</v>
      </c>
      <c r="N27" s="26" t="s">
        <v>62</v>
      </c>
      <c r="O27" s="27" t="s">
        <v>37</v>
      </c>
    </row>
    <row r="28" spans="1:15" x14ac:dyDescent="0.25">
      <c r="B28" s="25" t="s">
        <v>63</v>
      </c>
      <c r="C28" s="26" t="s">
        <v>39</v>
      </c>
      <c r="D28" s="26" t="s">
        <v>40</v>
      </c>
      <c r="E28" s="26" t="s">
        <v>41</v>
      </c>
      <c r="F28" s="26" t="s">
        <v>42</v>
      </c>
      <c r="G28" s="26" t="s">
        <v>43</v>
      </c>
      <c r="H28" s="26" t="s">
        <v>44</v>
      </c>
      <c r="I28" s="26" t="s">
        <v>45</v>
      </c>
      <c r="J28" s="26" t="s">
        <v>46</v>
      </c>
      <c r="K28" s="26" t="s">
        <v>29</v>
      </c>
      <c r="L28" s="26" t="s">
        <v>33</v>
      </c>
      <c r="M28" s="26" t="s">
        <v>64</v>
      </c>
      <c r="N28" s="26" t="s">
        <v>65</v>
      </c>
      <c r="O28" s="27" t="s">
        <v>37</v>
      </c>
    </row>
    <row r="29" spans="1:15" x14ac:dyDescent="0.25">
      <c r="B29" s="25" t="s">
        <v>66</v>
      </c>
      <c r="C29" s="26" t="s">
        <v>67</v>
      </c>
      <c r="D29" s="26" t="s">
        <v>68</v>
      </c>
      <c r="E29" s="26" t="s">
        <v>69</v>
      </c>
      <c r="F29" s="26" t="s">
        <v>70</v>
      </c>
      <c r="G29" s="26" t="s">
        <v>71</v>
      </c>
      <c r="H29" s="26" t="s">
        <v>72</v>
      </c>
      <c r="I29" s="26" t="s">
        <v>73</v>
      </c>
      <c r="J29" s="26" t="s">
        <v>74</v>
      </c>
      <c r="K29" s="26" t="s">
        <v>41</v>
      </c>
      <c r="L29" s="26" t="s">
        <v>45</v>
      </c>
      <c r="M29" s="26" t="s">
        <v>75</v>
      </c>
      <c r="N29" s="26" t="s">
        <v>76</v>
      </c>
      <c r="O29" s="27" t="s">
        <v>37</v>
      </c>
    </row>
    <row r="30" spans="1:15" x14ac:dyDescent="0.25">
      <c r="B30" s="25" t="s">
        <v>77</v>
      </c>
      <c r="C30" s="26" t="s">
        <v>78</v>
      </c>
      <c r="D30" s="26" t="s">
        <v>79</v>
      </c>
      <c r="E30" s="26" t="s">
        <v>80</v>
      </c>
      <c r="F30" s="26" t="s">
        <v>81</v>
      </c>
      <c r="G30" s="26" t="s">
        <v>82</v>
      </c>
      <c r="H30" s="26" t="s">
        <v>83</v>
      </c>
      <c r="I30" s="26" t="s">
        <v>84</v>
      </c>
      <c r="J30" s="26" t="s">
        <v>85</v>
      </c>
      <c r="K30" s="26" t="s">
        <v>30</v>
      </c>
      <c r="L30" s="26" t="s">
        <v>34</v>
      </c>
      <c r="M30" s="26" t="s">
        <v>86</v>
      </c>
      <c r="N30" s="26" t="s">
        <v>87</v>
      </c>
      <c r="O30" s="27" t="s">
        <v>37</v>
      </c>
    </row>
    <row r="31" spans="1:15" x14ac:dyDescent="0.25">
      <c r="B31" s="25" t="s">
        <v>88</v>
      </c>
      <c r="C31" s="26" t="s">
        <v>89</v>
      </c>
      <c r="D31" s="26" t="s">
        <v>90</v>
      </c>
      <c r="E31" s="26" t="s">
        <v>91</v>
      </c>
      <c r="F31" s="26" t="s">
        <v>92</v>
      </c>
      <c r="G31" s="26" t="s">
        <v>93</v>
      </c>
      <c r="H31" s="26" t="s">
        <v>94</v>
      </c>
      <c r="I31" s="26" t="s">
        <v>95</v>
      </c>
      <c r="J31" s="26" t="s">
        <v>96</v>
      </c>
      <c r="K31" s="26" t="s">
        <v>42</v>
      </c>
      <c r="L31" s="26" t="s">
        <v>46</v>
      </c>
      <c r="M31" s="26" t="s">
        <v>97</v>
      </c>
      <c r="N31" s="26" t="s">
        <v>98</v>
      </c>
      <c r="O31" s="27" t="s">
        <v>37</v>
      </c>
    </row>
    <row r="33" spans="1:15" ht="13" x14ac:dyDescent="0.25">
      <c r="A33" s="22" t="s">
        <v>99</v>
      </c>
      <c r="B33" s="23"/>
    </row>
    <row r="34" spans="1:15" x14ac:dyDescent="0.25">
      <c r="A34" s="19" t="s">
        <v>100</v>
      </c>
      <c r="B34" s="19">
        <v>0</v>
      </c>
    </row>
    <row r="36" spans="1:15" x14ac:dyDescent="0.25">
      <c r="B36" s="24"/>
      <c r="C36" s="25">
        <v>1</v>
      </c>
      <c r="D36" s="25">
        <v>2</v>
      </c>
      <c r="E36" s="25">
        <v>3</v>
      </c>
      <c r="F36" s="25">
        <v>4</v>
      </c>
      <c r="G36" s="25">
        <v>5</v>
      </c>
      <c r="H36" s="25">
        <v>6</v>
      </c>
      <c r="I36" s="25">
        <v>7</v>
      </c>
      <c r="J36" s="25">
        <v>8</v>
      </c>
      <c r="K36" s="25">
        <v>9</v>
      </c>
      <c r="L36" s="25">
        <v>10</v>
      </c>
      <c r="M36" s="25">
        <v>11</v>
      </c>
      <c r="N36" s="25">
        <v>12</v>
      </c>
    </row>
    <row r="37" spans="1:15" x14ac:dyDescent="0.25">
      <c r="B37" s="25" t="s">
        <v>26</v>
      </c>
      <c r="C37" s="33">
        <v>0.36499999999999999</v>
      </c>
      <c r="D37" s="29">
        <v>0.185</v>
      </c>
      <c r="E37" s="31">
        <v>0.23400000000000001</v>
      </c>
      <c r="F37" s="39">
        <v>0.54</v>
      </c>
      <c r="G37" s="30">
        <v>0.20200000000000001</v>
      </c>
      <c r="H37" s="39">
        <v>0.52200000000000002</v>
      </c>
      <c r="I37" s="33">
        <v>0.39100000000000001</v>
      </c>
      <c r="J37" s="30">
        <v>0.20799999999999999</v>
      </c>
      <c r="K37" s="37">
        <v>0.28899999999999998</v>
      </c>
      <c r="L37" s="29">
        <v>0.186</v>
      </c>
      <c r="M37" s="34">
        <v>0.45600000000000002</v>
      </c>
      <c r="N37" s="39">
        <v>0.52800000000000002</v>
      </c>
      <c r="O37" s="27">
        <v>610</v>
      </c>
    </row>
    <row r="38" spans="1:15" x14ac:dyDescent="0.25">
      <c r="B38" s="25" t="s">
        <v>38</v>
      </c>
      <c r="C38" s="29">
        <v>0.187</v>
      </c>
      <c r="D38" s="29">
        <v>0.185</v>
      </c>
      <c r="E38" s="30">
        <v>0.193</v>
      </c>
      <c r="F38" s="39">
        <v>0.50600000000000001</v>
      </c>
      <c r="G38" s="39">
        <v>0.52</v>
      </c>
      <c r="H38" s="38">
        <v>0.48199999999999998</v>
      </c>
      <c r="I38" s="39">
        <v>0.51</v>
      </c>
      <c r="J38" s="32">
        <v>0.30399999999999999</v>
      </c>
      <c r="K38" s="39">
        <v>0.51700000000000002</v>
      </c>
      <c r="L38" s="36">
        <v>0.33400000000000002</v>
      </c>
      <c r="M38" s="38">
        <v>0.502</v>
      </c>
      <c r="N38" s="39">
        <v>0.50800000000000001</v>
      </c>
      <c r="O38" s="27">
        <v>610</v>
      </c>
    </row>
    <row r="39" spans="1:15" x14ac:dyDescent="0.25">
      <c r="B39" s="25" t="s">
        <v>49</v>
      </c>
      <c r="C39" s="41">
        <v>0.42199999999999999</v>
      </c>
      <c r="D39" s="38">
        <v>0.47699999999999998</v>
      </c>
      <c r="E39" s="32">
        <v>0.30199999999999999</v>
      </c>
      <c r="F39" s="39">
        <v>0.53500000000000003</v>
      </c>
      <c r="G39" s="29">
        <v>0.186</v>
      </c>
      <c r="H39" s="41">
        <v>0.42499999999999999</v>
      </c>
      <c r="I39" s="39">
        <v>0.52600000000000002</v>
      </c>
      <c r="J39" s="41">
        <v>0.432</v>
      </c>
      <c r="K39" s="39">
        <v>0.52600000000000002</v>
      </c>
      <c r="L39" s="30">
        <v>0.191</v>
      </c>
      <c r="M39" s="30">
        <v>0.191</v>
      </c>
      <c r="N39" s="39">
        <v>0.50600000000000001</v>
      </c>
      <c r="O39" s="27">
        <v>610</v>
      </c>
    </row>
    <row r="40" spans="1:15" x14ac:dyDescent="0.25">
      <c r="B40" s="25" t="s">
        <v>60</v>
      </c>
      <c r="C40" s="34">
        <v>0.46100000000000002</v>
      </c>
      <c r="D40" s="29">
        <v>0.18099999999999999</v>
      </c>
      <c r="E40" s="37">
        <v>0.27100000000000002</v>
      </c>
      <c r="F40" s="38">
        <v>0.49399999999999999</v>
      </c>
      <c r="G40" s="38">
        <v>0.48599999999999999</v>
      </c>
      <c r="H40" s="30">
        <v>0.19800000000000001</v>
      </c>
      <c r="I40" s="32">
        <v>0.32400000000000001</v>
      </c>
      <c r="J40" s="39">
        <v>0.50700000000000001</v>
      </c>
      <c r="K40" s="30">
        <v>0.20399999999999999</v>
      </c>
      <c r="L40" s="30">
        <v>0.20499999999999999</v>
      </c>
      <c r="M40" s="29">
        <v>0.185</v>
      </c>
      <c r="N40" s="30">
        <v>0.20300000000000001</v>
      </c>
      <c r="O40" s="27">
        <v>610</v>
      </c>
    </row>
    <row r="41" spans="1:15" x14ac:dyDescent="0.25">
      <c r="B41" s="25" t="s">
        <v>63</v>
      </c>
      <c r="C41" s="38">
        <v>0.504</v>
      </c>
      <c r="D41" s="39">
        <v>0.51</v>
      </c>
      <c r="E41" s="29">
        <v>0.184</v>
      </c>
      <c r="F41" s="29">
        <v>0.184</v>
      </c>
      <c r="G41" s="30">
        <v>0.22</v>
      </c>
      <c r="H41" s="29">
        <v>0.18</v>
      </c>
      <c r="I41" s="30">
        <v>0.20699999999999999</v>
      </c>
      <c r="J41" s="30">
        <v>0.21</v>
      </c>
      <c r="K41" s="30">
        <v>0.20699999999999999</v>
      </c>
      <c r="L41" s="30">
        <v>0.20699999999999999</v>
      </c>
      <c r="M41" s="30">
        <v>0.19</v>
      </c>
      <c r="N41" s="30">
        <v>0.20399999999999999</v>
      </c>
      <c r="O41" s="27">
        <v>610</v>
      </c>
    </row>
    <row r="42" spans="1:15" x14ac:dyDescent="0.25">
      <c r="B42" s="25" t="s">
        <v>66</v>
      </c>
      <c r="C42" s="29">
        <v>0.183</v>
      </c>
      <c r="D42" s="29">
        <v>0.18099999999999999</v>
      </c>
      <c r="E42" s="29">
        <v>0.184</v>
      </c>
      <c r="F42" s="29">
        <v>0.185</v>
      </c>
      <c r="G42" s="29">
        <v>0.18099999999999999</v>
      </c>
      <c r="H42" s="29">
        <v>0.182</v>
      </c>
      <c r="I42" s="29">
        <v>0.183</v>
      </c>
      <c r="J42" s="29">
        <v>0.18</v>
      </c>
      <c r="K42" s="29">
        <v>0.17699999999999999</v>
      </c>
      <c r="L42" s="29">
        <v>0.17599999999999999</v>
      </c>
      <c r="M42" s="29">
        <v>0.18099999999999999</v>
      </c>
      <c r="N42" s="29">
        <v>0.17499999999999999</v>
      </c>
      <c r="O42" s="27">
        <v>610</v>
      </c>
    </row>
    <row r="43" spans="1:15" x14ac:dyDescent="0.25">
      <c r="B43" s="25" t="s">
        <v>77</v>
      </c>
      <c r="C43" s="35">
        <v>4.8000000000000001E-2</v>
      </c>
      <c r="D43" s="35">
        <v>4.8000000000000001E-2</v>
      </c>
      <c r="E43" s="35">
        <v>4.8000000000000001E-2</v>
      </c>
      <c r="F43" s="35">
        <v>4.9000000000000002E-2</v>
      </c>
      <c r="G43" s="35">
        <v>4.9000000000000002E-2</v>
      </c>
      <c r="H43" s="35">
        <v>4.7E-2</v>
      </c>
      <c r="I43" s="35">
        <v>4.8000000000000001E-2</v>
      </c>
      <c r="J43" s="35">
        <v>4.9000000000000002E-2</v>
      </c>
      <c r="K43" s="35">
        <v>4.8000000000000001E-2</v>
      </c>
      <c r="L43" s="35">
        <v>4.9000000000000002E-2</v>
      </c>
      <c r="M43" s="35">
        <v>4.7E-2</v>
      </c>
      <c r="N43" s="35">
        <v>4.8000000000000001E-2</v>
      </c>
      <c r="O43" s="27">
        <v>610</v>
      </c>
    </row>
    <row r="44" spans="1:15" x14ac:dyDescent="0.25">
      <c r="B44" s="25" t="s">
        <v>88</v>
      </c>
      <c r="C44" s="35">
        <v>4.8000000000000001E-2</v>
      </c>
      <c r="D44" s="35">
        <v>4.8000000000000001E-2</v>
      </c>
      <c r="E44" s="35">
        <v>4.8000000000000001E-2</v>
      </c>
      <c r="F44" s="35">
        <v>4.8000000000000001E-2</v>
      </c>
      <c r="G44" s="35">
        <v>4.8000000000000001E-2</v>
      </c>
      <c r="H44" s="35">
        <v>4.9000000000000002E-2</v>
      </c>
      <c r="I44" s="35">
        <v>4.9000000000000002E-2</v>
      </c>
      <c r="J44" s="35">
        <v>0.05</v>
      </c>
      <c r="K44" s="35">
        <v>4.7E-2</v>
      </c>
      <c r="L44" s="35">
        <v>4.8000000000000001E-2</v>
      </c>
      <c r="M44" s="35">
        <v>4.8000000000000001E-2</v>
      </c>
      <c r="N44" s="35">
        <v>4.9000000000000002E-2</v>
      </c>
      <c r="O44" s="27">
        <v>610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Chloride concentrations</vt:lpstr>
      <vt:lpstr>Calibration 1</vt:lpstr>
      <vt:lpstr>Calibration 2</vt:lpstr>
      <vt:lpstr>Plate 1.1</vt:lpstr>
      <vt:lpstr>Plate 1.2</vt:lpstr>
      <vt:lpstr>Plate 1.3</vt:lpstr>
      <vt:lpstr>Plate 2.1</vt:lpstr>
      <vt:lpstr>Plate 2.2</vt:lpstr>
      <vt:lpstr>Plate 2.3</vt:lpstr>
      <vt:lpstr>Plate 3.1</vt:lpstr>
      <vt:lpstr>Plate 3.2</vt:lpstr>
      <vt:lpstr>Plate 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Felder, Florian</cp:lastModifiedBy>
  <dcterms:created xsi:type="dcterms:W3CDTF">2011-01-18T20:51:17Z</dcterms:created>
  <dcterms:modified xsi:type="dcterms:W3CDTF">2025-02-13T12:30:26Z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