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Cleaned" sheetId="2" r:id="rId5"/>
  </sheets>
  <definedNames>
    <definedName hidden="1" localSheetId="0" name="_xlnm._FilterDatabase">'Raw Data'!$A$2:$CM$15</definedName>
  </definedNames>
  <calcPr/>
  <extLst>
    <ext uri="GoogleSheetsCustomDataVersion2">
      <go:sheetsCustomData xmlns:go="http://customooxmlschemas.google.com/" r:id="rId6" roundtripDataChecksum="EjLG9/Gm4c7+vX54HoCt21p9wwFszc/61x7HrMpqzAY="/>
    </ext>
  </extLst>
</workbook>
</file>

<file path=xl/sharedStrings.xml><?xml version="1.0" encoding="utf-8"?>
<sst xmlns="http://schemas.openxmlformats.org/spreadsheetml/2006/main" count="619" uniqueCount="229">
  <si>
    <t>Q1</t>
  </si>
  <si>
    <t>Q1-T_First Click</t>
  </si>
  <si>
    <t>Q1-T_Last Click</t>
  </si>
  <si>
    <t>Q1-T_Page Submit</t>
  </si>
  <si>
    <t>Q2</t>
  </si>
  <si>
    <t>Q2-T_First Click</t>
  </si>
  <si>
    <t>Q2-T_Last Click</t>
  </si>
  <si>
    <t>Q2-T_Page Submit</t>
  </si>
  <si>
    <t>Q3</t>
  </si>
  <si>
    <t>Q3-T_First Click</t>
  </si>
  <si>
    <t>Q3-T_Last Click</t>
  </si>
  <si>
    <t>Q3-T_Page Submit</t>
  </si>
  <si>
    <t>Q4</t>
  </si>
  <si>
    <t>Q4-T_First Click</t>
  </si>
  <si>
    <t>Q4-T_Last Click</t>
  </si>
  <si>
    <t>Q4-T_Page Submit</t>
  </si>
  <si>
    <t>Q5</t>
  </si>
  <si>
    <t>Q5-T_First Click</t>
  </si>
  <si>
    <t>Q5-T_Last Click</t>
  </si>
  <si>
    <t>Q5-T_Page Submit</t>
  </si>
  <si>
    <t>Q6</t>
  </si>
  <si>
    <t>Q6-T_First Click</t>
  </si>
  <si>
    <t>Q6-T_Last Click</t>
  </si>
  <si>
    <t>Q6-T_Page Submit</t>
  </si>
  <si>
    <t>Q7</t>
  </si>
  <si>
    <t>Q7-T_First Click</t>
  </si>
  <si>
    <t>Q7-T_Last Click</t>
  </si>
  <si>
    <t>Q7-T_Page Submit</t>
  </si>
  <si>
    <t>Q8</t>
  </si>
  <si>
    <t>Q8-T_First Click</t>
  </si>
  <si>
    <t>Q8-T_Last Click</t>
  </si>
  <si>
    <t>Q8-T_Page Submit</t>
  </si>
  <si>
    <t>Q9</t>
  </si>
  <si>
    <t>Q9-T_First Click</t>
  </si>
  <si>
    <t>Q9-T_Last Click</t>
  </si>
  <si>
    <t>Q9-T_Page Submit</t>
  </si>
  <si>
    <t>Q10</t>
  </si>
  <si>
    <t>Q10-T_First Click</t>
  </si>
  <si>
    <t>Q10-T_Last Click</t>
  </si>
  <si>
    <t>Q10-T_Page Submit</t>
  </si>
  <si>
    <t>Q11</t>
  </si>
  <si>
    <t>Q11-T_First Click</t>
  </si>
  <si>
    <t>Q11-T_Last Click</t>
  </si>
  <si>
    <t>Q11-T_Page Submit</t>
  </si>
  <si>
    <t>Q12</t>
  </si>
  <si>
    <t>Q12-T_First Click</t>
  </si>
  <si>
    <t>Q12-T_Last Click</t>
  </si>
  <si>
    <t>Q12-T_Page Submit</t>
  </si>
  <si>
    <t>Q13</t>
  </si>
  <si>
    <t>Q13-T_First Click</t>
  </si>
  <si>
    <t>Q13-T_Last Click</t>
  </si>
  <si>
    <t>Q13-T_Page Submit</t>
  </si>
  <si>
    <t>Q14</t>
  </si>
  <si>
    <t>Q14-T_First Click</t>
  </si>
  <si>
    <t>Q14-T_Last Click</t>
  </si>
  <si>
    <t>Q14-T_Page Submit</t>
  </si>
  <si>
    <t>Q15</t>
  </si>
  <si>
    <t>Q15-T_First Click</t>
  </si>
  <si>
    <t>Q15-T_Last Click</t>
  </si>
  <si>
    <t>Q15-T_Page Submit</t>
  </si>
  <si>
    <t>Q16</t>
  </si>
  <si>
    <t>Q16-T_First Click</t>
  </si>
  <si>
    <t>Q16-T_Last Click</t>
  </si>
  <si>
    <t>Q16-T_Page Submit</t>
  </si>
  <si>
    <t>Q17</t>
  </si>
  <si>
    <t>Q17-T_First Click</t>
  </si>
  <si>
    <t>Q17-T_Last Click</t>
  </si>
  <si>
    <t>Q17-T_Page Submit</t>
  </si>
  <si>
    <t>Q18</t>
  </si>
  <si>
    <t>Q18-T_First Click</t>
  </si>
  <si>
    <t>Q18-T_Last Click</t>
  </si>
  <si>
    <t>Q18-T_Page Submit</t>
  </si>
  <si>
    <t>Q19</t>
  </si>
  <si>
    <t>Q19-T_First Click</t>
  </si>
  <si>
    <t>Q19-T_Last Click</t>
  </si>
  <si>
    <t>Q19-T_Page Submit</t>
  </si>
  <si>
    <t>Q20</t>
  </si>
  <si>
    <t>Q20-T_First Click</t>
  </si>
  <si>
    <t>Q20-T_Last Click</t>
  </si>
  <si>
    <t>Q20-T_Page Submit</t>
  </si>
  <si>
    <t>Q21</t>
  </si>
  <si>
    <t>Q22</t>
  </si>
  <si>
    <t>Q23</t>
  </si>
  <si>
    <t>Q24</t>
  </si>
  <si>
    <t>Q25_1</t>
  </si>
  <si>
    <t>Q25_2</t>
  </si>
  <si>
    <t>Q25_3</t>
  </si>
  <si>
    <t>Q68</t>
  </si>
  <si>
    <t>Q69</t>
  </si>
  <si>
    <t>Q70</t>
  </si>
  <si>
    <t>SC0</t>
  </si>
  <si>
    <t>A 48-year-old woman visited her physician complaining of constant thirst and frequent urination. She was admitted to the hospital to determine the cause of her polydipsia and polyuria. She was not given fluids for 6 h, and no change in her urine osmolarity was measured during this time. When given an infusion of a nonpressor dose of an antidiuretic hormone (ADH) agonist, she experienced a rapid increase in urine osmolarity. What diagnosis is most likely to account for the woman’s polydipsia and polyuria?</t>
  </si>
  <si>
    <t>Timing - First Click</t>
  </si>
  <si>
    <t>Timing - Last Click</t>
  </si>
  <si>
    <t>Timing - Page Submit</t>
  </si>
  <si>
    <t>A 61-year-old man with a previous myocardial infarction presents with shortness of breath and fatigue. An electrocardiogram is ordered. The trace reveals wide QRS complexes in all leads. Which of the following changes to cardiac innervation or conduction is most likely responsible for the wide QRS complexes?</t>
  </si>
  <si>
    <t>A 55-year-old man presents with complaints of dizziness and shortness of breath on exertion. The physician detects a heart murmur heard during the portion of the cardiac cycle labeled X on the image. Which of the following heart valve pathologies would most likely produce this murmur?</t>
  </si>
  <si>
    <t>A patient with right heart failure presents with shortness of breath. Tests reveal right ventricular hypertrophy, a systolic murmur, and pitting leg edema. There is no indication of left ventricular failure. Which of the following hemodynamic changes is expected in the pulmonary capillaries?</t>
  </si>
  <si>
    <t>A 75-year-old woman complains of bilateral temporal hemianopsia, and imaging of the head reveals a suprasellar granular cell tumor. The tumor is excised, and immunohistochemical studies using biomarkers are performed in order to determine the tumor cell origin. A positive reaction for which of the following hormones would indicate that the tumor is of neuroectodermal origin?</t>
  </si>
  <si>
    <t>A 21-year-old woman presents with weight loss, nervousness, sweating, and fatigue. Her neck examination shows a soft, diffuse, nonnodular mid-line mass that is mobile on swallowing. Mild exophthalmia is also noted. Her resting pulse is 100/min and blood pressure 135/90 mm Hg. The patient’s thyroid function tests are below. What is the most likely diagnosis?
			Variable
			Patient’s Data
			Normal Range
			Serum TSH
			0.2 mU/L
			(0.5–5.0 mU/L)
			Total thyroxine (TT4)
			14 μg/dL
			(5–12 μg/dL)</t>
  </si>
  <si>
    <t>A 50-year-old man presents with headache and weakness for several weeks. On investigation, he is hypertensive and hypokalemic. Serum aldosterone is elevated, so imaging is performed. The result shows an adenoma in the adrenal zona glomerulosa, so primary hyperaldosteronism is suspected. Additional tests are ordered. Which of the following changes to serum renin and serum angiotensin II would support the initial diagnosis?
			Serum renin
			Serum angiotensin II
			A.
			↑
			↑
			B.
			↓
			↓
			C.
			↑
			↓
			D.
			↓
			↑
			E.
			↔
			↔</t>
  </si>
  <si>
    <t>A 26-year-old woman is brought to the emergency department because of a 4-day history of flu-like symptoms accompanied by vomiting following each attempt to eat or drink. Her temperature is 38.5 C (101.3 F), pulse is 93/min, respirations are 24/min, and blood pressure is 105/70 mmHg. Physical examination shows no other abnormalities. Which of the following additional findings is most likely in this patient?</t>
  </si>
  <si>
    <t>A 49-year-old man presents with a dry cough and progressively worsening dyspnea over 10-weeks. Physical exam reveals clubbed digits, and fine inspiratory crackles are heard on auscultation. A lung function test is ordered, and all lung volumes are reduced, but the FEV1 : FVC ratio is unchanged or slightly higher than normal. Based on the likely diagnosis, which curve or line on the figure most likely represents the expected changes reflecting the lung compliance in this patient?</t>
  </si>
  <si>
    <t>A teenage girl is found in a closed garage with her car running and with a suicide note on the seat. It is unknown how long she was exposed to carbon monoxide (CO), but she is breathing on her own and her skin color is cherry red. Which of the following findings is expected to be decreased in this girl?</t>
  </si>
  <si>
    <t>Using the following table and assuming that renal perfusion pressure remains constant, which of the following combined changes in afferent and efferent arteriolar resistance would result in an immediate increase in renal plasma flow and glomerular filtration rate?
			Afferent Arteriole Resistance
			Efferent Arteriole Resistance
			A
			↑
			↑
			B
			↑
			↓
			C
			↑
			↔
			D
			↓
			↓
			E
			↓
			↔</t>
  </si>
  <si>
    <t>A 35-year-old woman presents at the emergency department with flank pain and painful urination. Her ear temperature is 100.6 F and blood pressure is 155/73 mm Hg. Ultrasound reveals a bilateral hydronephrosis, and blood tests reveal a plasma creatinine of 3.1 mg/dL. Which of the following is the most likely cause of her hydronephrosis and elevated plasma creatinine level?</t>
  </si>
  <si>
    <t>A newborn was born with ambiguous external genitalia, indicating either an enlarged clitoris or a very small penis. The pediatrician ordered various newborn screening tests, using blood from a heel stick and karyotype analysis. The blood results came back 2 days later and showed some abnormality. The genetic test arrived 14 days later and revealed a 46 XX karyotype. Which of the following is the most likely abnormal result from the blood analysis?</t>
  </si>
  <si>
    <t>What force continues to drive blood through the vasculature during ventricular diastole?</t>
  </si>
  <si>
    <t>Which of the following could theoretically result in short stature?</t>
  </si>
  <si>
    <t>Which of the following is not consistent with primary hyperparathyroidism?</t>
  </si>
  <si>
    <t>Development of normal female internal and external genitalia requires:</t>
  </si>
  <si>
    <t>Which is not characteristic of a normal postpubertal male?</t>
  </si>
  <si>
    <t>When body sodium content is below normal:</t>
  </si>
  <si>
    <t>All of the following statements about ACTH are true EXCEPT:</t>
  </si>
  <si>
    <t>Do you receive testing accommodations that provide you with extra time?</t>
  </si>
  <si>
    <t>What is your sex?</t>
  </si>
  <si>
    <t>What is your race/ethnicity?</t>
  </si>
  <si>
    <t>How do you rate your English language proficiency?</t>
  </si>
  <si>
    <t>In what country were you and your parents born? (Please select one response in each row.) - You</t>
  </si>
  <si>
    <t>In what country were you and your parents born? (Please select one response in each row.) - Mother</t>
  </si>
  <si>
    <t>In what country were you and your parents born? (Please select one response in each row.) - Father</t>
  </si>
  <si>
    <t>If you were not born in the United States, how old were you when you arrived in the United States?</t>
  </si>
  <si>
    <t>What language did you speak or was spoken at home most of the time when growing up?
(Please select one response.)</t>
  </si>
  <si>
    <t>Are you a first generation student?</t>
  </si>
  <si>
    <t>Score</t>
  </si>
  <si>
    <t>Central diabetes insipidus</t>
  </si>
  <si>
    <t>Decreased conduction rate from the SA node to the AV node</t>
  </si>
  <si>
    <t>Mitral valve regurgitation</t>
  </si>
  <si>
    <t>Increased pulmonary interstitial hydrostatic fluid pressure</t>
  </si>
  <si>
    <t>Oxytocin</t>
  </si>
  <si>
    <t>Graves’ disease</t>
  </si>
  <si>
    <t>A.</t>
  </si>
  <si>
    <t>Decreased serum ADH (vasopressin) concentration</t>
  </si>
  <si>
    <t>Arterial O2 concentration</t>
  </si>
  <si>
    <t>D.</t>
  </si>
  <si>
    <t>Hyperalbuminemia</t>
  </si>
  <si>
    <t>Phenylketonuria</t>
  </si>
  <si>
    <t>Respiratory movements produce pressure changes in the chest, which establishes a pressure gradient that drives blood forward from the arteries into the microcirculation</t>
  </si>
  <si>
    <t>Mutations that result in inactive IGF-1 receptors</t>
  </si>
  <si>
    <t>A decrease in Ca2+ resorption from bone</t>
  </si>
  <si>
    <t>Absence of a Y chromosome</t>
  </si>
  <si>
    <t>Testosterone inhibits LH secretion</t>
  </si>
  <si>
    <t>Plasma angiotensin II concentration increases</t>
  </si>
  <si>
    <t>It binds principally to receptors on cells of the adrenal zona reticularis and zona fasiculata.</t>
  </si>
  <si>
    <t>No</t>
  </si>
  <si>
    <t>Female</t>
  </si>
  <si>
    <t>White</t>
  </si>
  <si>
    <t>Native Speaker</t>
  </si>
  <si>
    <t>Other Country</t>
  </si>
  <si>
    <t>2-5 years</t>
  </si>
  <si>
    <t>Other language</t>
  </si>
  <si>
    <t>Type 1 diabetes mellitus</t>
  </si>
  <si>
    <t>Sinus bradycardia</t>
  </si>
  <si>
    <t>Aortic valve stenosis</t>
  </si>
  <si>
    <t>Decreased pulmonary capillary hydrostatic fluid pressure</t>
  </si>
  <si>
    <t>Hashimoto’s disease</t>
  </si>
  <si>
    <t>C.</t>
  </si>
  <si>
    <t>Increased serum aldosterone concentration</t>
  </si>
  <si>
    <t>B.</t>
  </si>
  <si>
    <t>Alveolar PO2</t>
  </si>
  <si>
    <t>Renal artery stenosis</t>
  </si>
  <si>
    <t>5α-reductase deficiency</t>
  </si>
  <si>
    <t>Skeletal muscle contraction squeezes the blood forward from the arteries during ventricular diastole</t>
  </si>
  <si>
    <t>Increased plasma 1,25-(OH)2D</t>
  </si>
  <si>
    <t>Expression of the SRY gene</t>
  </si>
  <si>
    <t>Testosterone has paracrine effects on the Sertoli cells</t>
  </si>
  <si>
    <t>More sodium will be secreted by the proximal tubules</t>
  </si>
  <si>
    <t>Its production is enhanced by cortisol.</t>
  </si>
  <si>
    <t>United States</t>
  </si>
  <si>
    <t/>
  </si>
  <si>
    <t>English</t>
  </si>
  <si>
    <t>Yes</t>
  </si>
  <si>
    <t>Decreased conduction rate along the bundle branches</t>
  </si>
  <si>
    <t>Mitral valve stenosis</t>
  </si>
  <si>
    <t>Increased urine sodium and chloride concentrations</t>
  </si>
  <si>
    <t>Arterial PO2</t>
  </si>
  <si>
    <t>Blocked urethra</t>
  </si>
  <si>
    <t>The elastic recoil of the stretched arterial walls provides the force to continue blood flow in the remaining vascular system during ventricular diastole</t>
  </si>
  <si>
    <t>Anti-müllerian hormone</t>
  </si>
  <si>
    <t>Testosterone stimulates GnRH from the hypothalamus</t>
  </si>
  <si>
    <t>Plasma aldosterone concentration decreases</t>
  </si>
  <si>
    <t>Male</t>
  </si>
  <si>
    <t>Asian</t>
  </si>
  <si>
    <t>Fluent</t>
  </si>
  <si>
    <t>11-17 years</t>
  </si>
  <si>
    <t>Increased urine volume</t>
  </si>
  <si>
    <t>E.</t>
  </si>
  <si>
    <t>17α-hydroxylase deficiency</t>
  </si>
  <si>
    <t>More renin is secreted by the pituitary gland</t>
  </si>
  <si>
    <t>Black or African American</t>
  </si>
  <si>
    <t>Nephrogenic diabetes insipidus</t>
  </si>
  <si>
    <t>Increased serum atrial natriuretic peptide</t>
  </si>
  <si>
    <t>Normal plasma GH but decreased feedback of GH on GHRH</t>
  </si>
  <si>
    <t>GnRH from the hypothalamus is released in pulses</t>
  </si>
  <si>
    <t>Hispanic or Latino</t>
  </si>
  <si>
    <t>Spanish</t>
  </si>
  <si>
    <t>Cushing’s disease</t>
  </si>
  <si>
    <t>It is a protein derived from pro opiomelanocortin.</t>
  </si>
  <si>
    <t>Sympathetic stimulation produces arterial vasoconstriction, which drives the blood forward into the arterioles during ventricular diastole</t>
  </si>
  <si>
    <t>Pituitary tumor making excess thyroid-stimulating hormone</t>
  </si>
  <si>
    <t>An increase in Ca2+ reabsorption in the kidney</t>
  </si>
  <si>
    <t>Complete absence of testosterone</t>
  </si>
  <si>
    <t>Inhibin from the Sertoli cells decreases FSH secretion</t>
  </si>
  <si>
    <t>Hemoglobin-oxygen affinity</t>
  </si>
  <si>
    <t>Adrenocorticotropic hormone</t>
  </si>
  <si>
    <t>Adrenal medulla tumor</t>
  </si>
  <si>
    <t>Increased pulmonary capillary colloid osmotic pressure</t>
  </si>
  <si>
    <t>Delayed onset of puberty</t>
  </si>
  <si>
    <t>Tricuspid valve regurgitation</t>
  </si>
  <si>
    <t>Arterial PCO2</t>
  </si>
  <si>
    <t>Time Spent on Question</t>
  </si>
  <si>
    <t>Excess maternal androgens</t>
  </si>
  <si>
    <t>Total Score</t>
  </si>
  <si>
    <t>Accomodations</t>
  </si>
  <si>
    <t>Sex</t>
  </si>
  <si>
    <t>Race/Ethnicity</t>
  </si>
  <si>
    <t>English Proficiency</t>
  </si>
  <si>
    <t>Born USA</t>
  </si>
  <si>
    <t>Home Language</t>
  </si>
  <si>
    <t>Age arrive USA</t>
  </si>
  <si>
    <t>Student</t>
  </si>
  <si>
    <t>%</t>
  </si>
  <si>
    <t>1=Y, 2=N</t>
  </si>
  <si>
    <t>1=Female</t>
  </si>
  <si>
    <t>1=not white</t>
  </si>
  <si>
    <t>1=not native</t>
  </si>
  <si>
    <t>1=not USA born</t>
  </si>
  <si>
    <t>1=not English</t>
  </si>
  <si>
    <t>0-5 Likert Scale, 5=&gt;18yr, 0=born USA</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</si>
</sst>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scheme val="minor"/>
    </font>
    <font>
      <sz val="11.0"/>
      <color rgb="FF000000"/>
      <name val="Calibri"/>
    </font>
    <font>
      <color theme="1"/>
      <name val="Calibri"/>
    </font>
    <font>
      <color theme="1"/>
      <name val="Arial"/>
    </font>
  </fonts>
  <fills count="3">
    <fill>
      <patternFill patternType="none"/>
    </fill>
    <fill>
      <patternFill patternType="lightGray"/>
    </fill>
    <fill>
      <patternFill patternType="solid">
        <fgColor rgb="FFC0C0C0"/>
        <bgColor rgb="FFC0C0C0"/>
      </patternFill>
    </fill>
  </fills>
  <borders count="2">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Border="1" applyFill="1" applyFont="1"/>
    <xf borderId="0" fillId="0" fontId="1" numFmtId="49" xfId="0" applyAlignment="1" applyFont="1" applyNumberFormat="1">
      <alignment shrinkToFit="0" wrapText="1"/>
    </xf>
    <xf borderId="0" fillId="0" fontId="2" numFmtId="0" xfId="0" applyFont="1"/>
    <xf borderId="0" fillId="0" fontId="3" numFmtId="0" xfId="0" applyAlignment="1" applyFont="1">
      <alignment vertical="bottom"/>
    </xf>
    <xf borderId="0" fillId="0" fontId="2" numFmtId="9" xfId="0" applyFont="1" applyNumberFormat="1"/>
    <xf borderId="0" fillId="0" fontId="2" numFmtId="10"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1" width="8.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row>
    <row r="2" ht="29.25" customHeight="1">
      <c r="A2" s="1" t="s">
        <v>91</v>
      </c>
      <c r="B2" s="1" t="s">
        <v>92</v>
      </c>
      <c r="C2" s="1" t="s">
        <v>93</v>
      </c>
      <c r="D2" s="1" t="s">
        <v>94</v>
      </c>
      <c r="E2" s="1" t="s">
        <v>95</v>
      </c>
      <c r="F2" s="1" t="s">
        <v>92</v>
      </c>
      <c r="G2" s="1" t="s">
        <v>93</v>
      </c>
      <c r="H2" s="1" t="s">
        <v>94</v>
      </c>
      <c r="I2" s="1" t="s">
        <v>96</v>
      </c>
      <c r="J2" s="1" t="s">
        <v>92</v>
      </c>
      <c r="K2" s="1" t="s">
        <v>93</v>
      </c>
      <c r="L2" s="1" t="s">
        <v>94</v>
      </c>
      <c r="M2" s="1" t="s">
        <v>97</v>
      </c>
      <c r="N2" s="1" t="s">
        <v>92</v>
      </c>
      <c r="O2" s="1" t="s">
        <v>93</v>
      </c>
      <c r="P2" s="1" t="s">
        <v>94</v>
      </c>
      <c r="Q2" s="1" t="s">
        <v>98</v>
      </c>
      <c r="R2" s="1" t="s">
        <v>92</v>
      </c>
      <c r="S2" s="1" t="s">
        <v>93</v>
      </c>
      <c r="T2" s="1" t="s">
        <v>94</v>
      </c>
      <c r="U2" s="1" t="s">
        <v>99</v>
      </c>
      <c r="V2" s="1" t="s">
        <v>92</v>
      </c>
      <c r="W2" s="1" t="s">
        <v>93</v>
      </c>
      <c r="X2" s="1" t="s">
        <v>94</v>
      </c>
      <c r="Y2" s="1" t="s">
        <v>100</v>
      </c>
      <c r="Z2" s="1" t="s">
        <v>92</v>
      </c>
      <c r="AA2" s="1" t="s">
        <v>93</v>
      </c>
      <c r="AB2" s="1" t="s">
        <v>94</v>
      </c>
      <c r="AC2" s="1" t="s">
        <v>101</v>
      </c>
      <c r="AD2" s="1" t="s">
        <v>92</v>
      </c>
      <c r="AE2" s="1" t="s">
        <v>93</v>
      </c>
      <c r="AF2" s="1" t="s">
        <v>94</v>
      </c>
      <c r="AG2" s="1" t="s">
        <v>102</v>
      </c>
      <c r="AH2" s="1" t="s">
        <v>92</v>
      </c>
      <c r="AI2" s="1" t="s">
        <v>93</v>
      </c>
      <c r="AJ2" s="1" t="s">
        <v>94</v>
      </c>
      <c r="AK2" s="1" t="s">
        <v>103</v>
      </c>
      <c r="AL2" s="1" t="s">
        <v>92</v>
      </c>
      <c r="AM2" s="1" t="s">
        <v>93</v>
      </c>
      <c r="AN2" s="1" t="s">
        <v>94</v>
      </c>
      <c r="AO2" s="1" t="s">
        <v>104</v>
      </c>
      <c r="AP2" s="1" t="s">
        <v>92</v>
      </c>
      <c r="AQ2" s="1" t="s">
        <v>93</v>
      </c>
      <c r="AR2" s="1" t="s">
        <v>94</v>
      </c>
      <c r="AS2" s="1" t="s">
        <v>105</v>
      </c>
      <c r="AT2" s="1" t="s">
        <v>92</v>
      </c>
      <c r="AU2" s="1" t="s">
        <v>93</v>
      </c>
      <c r="AV2" s="1" t="s">
        <v>94</v>
      </c>
      <c r="AW2" s="1" t="s">
        <v>106</v>
      </c>
      <c r="AX2" s="1" t="s">
        <v>92</v>
      </c>
      <c r="AY2" s="1" t="s">
        <v>93</v>
      </c>
      <c r="AZ2" s="1" t="s">
        <v>94</v>
      </c>
      <c r="BA2" s="1" t="s">
        <v>107</v>
      </c>
      <c r="BB2" s="1" t="s">
        <v>92</v>
      </c>
      <c r="BC2" s="1" t="s">
        <v>93</v>
      </c>
      <c r="BD2" s="1" t="s">
        <v>94</v>
      </c>
      <c r="BE2" s="1" t="s">
        <v>108</v>
      </c>
      <c r="BF2" s="1" t="s">
        <v>92</v>
      </c>
      <c r="BG2" s="1" t="s">
        <v>93</v>
      </c>
      <c r="BH2" s="1" t="s">
        <v>94</v>
      </c>
      <c r="BI2" s="1" t="s">
        <v>109</v>
      </c>
      <c r="BJ2" s="1" t="s">
        <v>92</v>
      </c>
      <c r="BK2" s="1" t="s">
        <v>93</v>
      </c>
      <c r="BL2" s="1" t="s">
        <v>94</v>
      </c>
      <c r="BM2" s="1" t="s">
        <v>110</v>
      </c>
      <c r="BN2" s="1" t="s">
        <v>92</v>
      </c>
      <c r="BO2" s="1" t="s">
        <v>93</v>
      </c>
      <c r="BP2" s="1" t="s">
        <v>94</v>
      </c>
      <c r="BQ2" s="1" t="s">
        <v>111</v>
      </c>
      <c r="BR2" s="1" t="s">
        <v>92</v>
      </c>
      <c r="BS2" s="1" t="s">
        <v>93</v>
      </c>
      <c r="BT2" s="1" t="s">
        <v>94</v>
      </c>
      <c r="BU2" s="1" t="s">
        <v>112</v>
      </c>
      <c r="BV2" s="1" t="s">
        <v>92</v>
      </c>
      <c r="BW2" s="1" t="s">
        <v>93</v>
      </c>
      <c r="BX2" s="1" t="s">
        <v>94</v>
      </c>
      <c r="BY2" s="1" t="s">
        <v>113</v>
      </c>
      <c r="BZ2" s="1" t="s">
        <v>92</v>
      </c>
      <c r="CA2" s="1" t="s">
        <v>93</v>
      </c>
      <c r="CB2" s="1" t="s">
        <v>94</v>
      </c>
      <c r="CC2" s="1" t="s">
        <v>114</v>
      </c>
      <c r="CD2" s="1" t="s">
        <v>115</v>
      </c>
      <c r="CE2" s="1" t="s">
        <v>116</v>
      </c>
      <c r="CF2" s="1" t="s">
        <v>117</v>
      </c>
      <c r="CG2" s="1" t="s">
        <v>118</v>
      </c>
      <c r="CH2" s="1" t="s">
        <v>119</v>
      </c>
      <c r="CI2" s="1" t="s">
        <v>120</v>
      </c>
      <c r="CJ2" s="1" t="s">
        <v>121</v>
      </c>
      <c r="CK2" s="1" t="s">
        <v>122</v>
      </c>
      <c r="CL2" s="1" t="s">
        <v>123</v>
      </c>
      <c r="CM2" s="1" t="s">
        <v>124</v>
      </c>
    </row>
    <row r="3" ht="54.75" customHeight="1">
      <c r="A3" s="2" t="s">
        <v>125</v>
      </c>
      <c r="B3" s="3">
        <v>23.565</v>
      </c>
      <c r="C3" s="3">
        <v>98.794</v>
      </c>
      <c r="D3" s="3">
        <v>99.788</v>
      </c>
      <c r="E3" s="2" t="s">
        <v>126</v>
      </c>
      <c r="F3" s="3">
        <v>11.872</v>
      </c>
      <c r="G3" s="3">
        <v>21.425</v>
      </c>
      <c r="H3" s="3">
        <v>22.745</v>
      </c>
      <c r="I3" s="2" t="s">
        <v>127</v>
      </c>
      <c r="J3" s="3">
        <v>11.22</v>
      </c>
      <c r="K3" s="3">
        <v>133.45</v>
      </c>
      <c r="L3" s="3">
        <v>134.742</v>
      </c>
      <c r="M3" s="2" t="s">
        <v>128</v>
      </c>
      <c r="N3" s="3">
        <v>19.578</v>
      </c>
      <c r="O3" s="3">
        <v>50.029</v>
      </c>
      <c r="P3" s="3">
        <v>52.504</v>
      </c>
      <c r="Q3" s="2" t="s">
        <v>129</v>
      </c>
      <c r="R3" s="3">
        <v>10.751</v>
      </c>
      <c r="S3" s="3">
        <v>31.574</v>
      </c>
      <c r="T3" s="3">
        <v>32.901</v>
      </c>
      <c r="U3" s="2" t="s">
        <v>130</v>
      </c>
      <c r="V3" s="3">
        <v>26.914</v>
      </c>
      <c r="W3" s="3">
        <v>43.801</v>
      </c>
      <c r="X3" s="3">
        <v>44.915</v>
      </c>
      <c r="Y3" s="2" t="s">
        <v>131</v>
      </c>
      <c r="Z3" s="3">
        <v>14.027</v>
      </c>
      <c r="AA3" s="3">
        <v>44.976</v>
      </c>
      <c r="AB3" s="3">
        <v>46.16</v>
      </c>
      <c r="AC3" s="2" t="s">
        <v>132</v>
      </c>
      <c r="AD3" s="3">
        <v>4.438</v>
      </c>
      <c r="AE3" s="3">
        <v>61.078</v>
      </c>
      <c r="AF3" s="3">
        <v>62.276</v>
      </c>
      <c r="AG3" s="2" t="s">
        <v>131</v>
      </c>
      <c r="AH3" s="3">
        <v>127.89</v>
      </c>
      <c r="AI3" s="3">
        <v>144.789</v>
      </c>
      <c r="AJ3" s="3">
        <v>145.689</v>
      </c>
      <c r="AK3" s="2" t="s">
        <v>133</v>
      </c>
      <c r="AL3" s="3">
        <v>25.412</v>
      </c>
      <c r="AM3" s="3">
        <v>39.812</v>
      </c>
      <c r="AN3" s="3">
        <v>41.626</v>
      </c>
      <c r="AO3" s="2" t="s">
        <v>134</v>
      </c>
      <c r="AP3" s="3">
        <v>8.667</v>
      </c>
      <c r="AQ3" s="3">
        <v>37.499</v>
      </c>
      <c r="AR3" s="3">
        <v>38.605</v>
      </c>
      <c r="AS3" s="2" t="s">
        <v>135</v>
      </c>
      <c r="AT3" s="3">
        <v>12.337</v>
      </c>
      <c r="AU3" s="3">
        <v>34.895</v>
      </c>
      <c r="AV3" s="3">
        <v>36.232</v>
      </c>
      <c r="AW3" s="2" t="s">
        <v>136</v>
      </c>
      <c r="AX3" s="3">
        <v>14.944</v>
      </c>
      <c r="AY3" s="3">
        <v>29.48</v>
      </c>
      <c r="AZ3" s="3">
        <v>30.871</v>
      </c>
      <c r="BA3" s="2" t="s">
        <v>137</v>
      </c>
      <c r="BB3" s="3">
        <v>26.329</v>
      </c>
      <c r="BC3" s="3">
        <v>26.609</v>
      </c>
      <c r="BD3" s="3">
        <v>28.261</v>
      </c>
      <c r="BE3" s="2" t="s">
        <v>138</v>
      </c>
      <c r="BF3" s="3">
        <v>4.575</v>
      </c>
      <c r="BG3" s="3">
        <v>5.023</v>
      </c>
      <c r="BH3" s="3">
        <v>6.231</v>
      </c>
      <c r="BI3" s="2" t="s">
        <v>139</v>
      </c>
      <c r="BJ3" s="3">
        <v>19.284</v>
      </c>
      <c r="BK3" s="3">
        <v>43.452</v>
      </c>
      <c r="BL3" s="3">
        <v>45.744</v>
      </c>
      <c r="BM3" s="2" t="s">
        <v>140</v>
      </c>
      <c r="BN3" s="3">
        <v>9.367</v>
      </c>
      <c r="BO3" s="3">
        <v>10.666</v>
      </c>
      <c r="BP3" s="3">
        <v>10.685</v>
      </c>
      <c r="BQ3" s="2" t="s">
        <v>141</v>
      </c>
      <c r="BR3" s="3">
        <v>7.538</v>
      </c>
      <c r="BS3" s="3">
        <v>37.591</v>
      </c>
      <c r="BT3" s="3">
        <v>38.635</v>
      </c>
      <c r="BU3" s="2" t="s">
        <v>142</v>
      </c>
      <c r="BV3" s="3">
        <v>3.661</v>
      </c>
      <c r="BW3" s="3">
        <v>21.875</v>
      </c>
      <c r="BX3" s="3">
        <v>23.027</v>
      </c>
      <c r="BY3" s="2" t="s">
        <v>143</v>
      </c>
      <c r="BZ3" s="3">
        <v>17.931</v>
      </c>
      <c r="CA3" s="3">
        <v>32.319</v>
      </c>
      <c r="CB3" s="3">
        <v>33.196</v>
      </c>
      <c r="CC3" s="2" t="s">
        <v>144</v>
      </c>
      <c r="CD3" s="2" t="s">
        <v>145</v>
      </c>
      <c r="CE3" s="2" t="s">
        <v>146</v>
      </c>
      <c r="CF3" s="2" t="s">
        <v>147</v>
      </c>
      <c r="CG3" s="2" t="s">
        <v>148</v>
      </c>
      <c r="CH3" s="2" t="s">
        <v>148</v>
      </c>
      <c r="CI3" s="2" t="s">
        <v>148</v>
      </c>
      <c r="CJ3" s="2" t="s">
        <v>149</v>
      </c>
      <c r="CK3" s="2" t="s">
        <v>150</v>
      </c>
      <c r="CL3" s="2" t="s">
        <v>144</v>
      </c>
      <c r="CM3" s="3">
        <v>8.0</v>
      </c>
    </row>
    <row r="4" ht="44.25" customHeight="1">
      <c r="A4" s="2" t="s">
        <v>151</v>
      </c>
      <c r="B4" s="3">
        <v>24.679</v>
      </c>
      <c r="C4" s="3">
        <v>24.679</v>
      </c>
      <c r="D4" s="3">
        <v>26.564</v>
      </c>
      <c r="E4" s="2" t="s">
        <v>152</v>
      </c>
      <c r="F4" s="3">
        <v>61.177</v>
      </c>
      <c r="G4" s="3">
        <v>61.177</v>
      </c>
      <c r="H4" s="3">
        <v>62.04</v>
      </c>
      <c r="I4" s="2" t="s">
        <v>153</v>
      </c>
      <c r="J4" s="3">
        <v>11.755</v>
      </c>
      <c r="K4" s="3">
        <v>52.954</v>
      </c>
      <c r="L4" s="3">
        <v>54.073</v>
      </c>
      <c r="M4" s="2" t="s">
        <v>154</v>
      </c>
      <c r="N4" s="3">
        <v>19.766</v>
      </c>
      <c r="O4" s="3">
        <v>172.62</v>
      </c>
      <c r="P4" s="3">
        <v>174.22</v>
      </c>
      <c r="Q4" s="2" t="s">
        <v>129</v>
      </c>
      <c r="R4" s="3">
        <v>37.172</v>
      </c>
      <c r="S4" s="3">
        <v>37.172</v>
      </c>
      <c r="T4" s="3">
        <v>39.798</v>
      </c>
      <c r="U4" s="2" t="s">
        <v>155</v>
      </c>
      <c r="V4" s="3">
        <v>142.568</v>
      </c>
      <c r="W4" s="3">
        <v>142.568</v>
      </c>
      <c r="X4" s="3">
        <v>143.596</v>
      </c>
      <c r="Y4" s="2" t="s">
        <v>156</v>
      </c>
      <c r="Z4" s="3">
        <v>49.48</v>
      </c>
      <c r="AA4" s="3">
        <v>49.48</v>
      </c>
      <c r="AB4" s="3">
        <v>50.582</v>
      </c>
      <c r="AC4" s="2" t="s">
        <v>157</v>
      </c>
      <c r="AD4" s="3">
        <v>42.071</v>
      </c>
      <c r="AE4" s="3">
        <v>42.071</v>
      </c>
      <c r="AF4" s="3">
        <v>43.229</v>
      </c>
      <c r="AG4" s="2" t="s">
        <v>158</v>
      </c>
      <c r="AH4" s="3">
        <v>42.997</v>
      </c>
      <c r="AI4" s="3">
        <v>42.997</v>
      </c>
      <c r="AJ4" s="3">
        <v>44.121</v>
      </c>
      <c r="AK4" s="2" t="s">
        <v>159</v>
      </c>
      <c r="AL4" s="3">
        <v>82.763</v>
      </c>
      <c r="AM4" s="3">
        <v>82.763</v>
      </c>
      <c r="AN4" s="3">
        <v>83.9</v>
      </c>
      <c r="AO4" s="2" t="s">
        <v>156</v>
      </c>
      <c r="AP4" s="3">
        <v>19.094</v>
      </c>
      <c r="AQ4" s="3">
        <v>19.094</v>
      </c>
      <c r="AR4" s="3">
        <v>20.779</v>
      </c>
      <c r="AS4" s="2" t="s">
        <v>160</v>
      </c>
      <c r="AT4" s="3">
        <v>76.415</v>
      </c>
      <c r="AU4" s="3">
        <v>76.415</v>
      </c>
      <c r="AV4" s="3">
        <v>77.312</v>
      </c>
      <c r="AW4" s="2" t="s">
        <v>161</v>
      </c>
      <c r="AX4" s="3">
        <v>12.328</v>
      </c>
      <c r="AY4" s="3">
        <v>13.748</v>
      </c>
      <c r="AZ4" s="3">
        <v>14.63</v>
      </c>
      <c r="BA4" s="2" t="s">
        <v>162</v>
      </c>
      <c r="BB4" s="3">
        <v>33.552</v>
      </c>
      <c r="BC4" s="3">
        <v>33.552</v>
      </c>
      <c r="BD4" s="3">
        <v>34.249</v>
      </c>
      <c r="BE4" s="2" t="s">
        <v>138</v>
      </c>
      <c r="BF4" s="3">
        <v>5.232</v>
      </c>
      <c r="BG4" s="3">
        <v>5.232</v>
      </c>
      <c r="BH4" s="3">
        <v>6.233</v>
      </c>
      <c r="BI4" s="2" t="s">
        <v>163</v>
      </c>
      <c r="BJ4" s="3">
        <v>5.835</v>
      </c>
      <c r="BK4" s="3">
        <v>5.835</v>
      </c>
      <c r="BL4" s="3">
        <v>7.159</v>
      </c>
      <c r="BM4" s="2" t="s">
        <v>164</v>
      </c>
      <c r="BN4" s="3">
        <v>13.334</v>
      </c>
      <c r="BO4" s="3">
        <v>13.334</v>
      </c>
      <c r="BP4" s="3">
        <v>14.375</v>
      </c>
      <c r="BQ4" s="2" t="s">
        <v>165</v>
      </c>
      <c r="BR4" s="3">
        <v>17.688</v>
      </c>
      <c r="BS4" s="3">
        <v>17.688</v>
      </c>
      <c r="BT4" s="3">
        <v>18.795</v>
      </c>
      <c r="BU4" s="2" t="s">
        <v>166</v>
      </c>
      <c r="BV4" s="3">
        <v>11.02</v>
      </c>
      <c r="BW4" s="3">
        <v>25.472</v>
      </c>
      <c r="BX4" s="3">
        <v>27.54</v>
      </c>
      <c r="BY4" s="2" t="s">
        <v>167</v>
      </c>
      <c r="BZ4" s="3">
        <v>45.446</v>
      </c>
      <c r="CA4" s="3">
        <v>45.446</v>
      </c>
      <c r="CB4" s="3">
        <v>46.051</v>
      </c>
      <c r="CC4" s="2" t="s">
        <v>144</v>
      </c>
      <c r="CD4" s="2" t="s">
        <v>145</v>
      </c>
      <c r="CE4" s="2" t="s">
        <v>146</v>
      </c>
      <c r="CF4" s="2" t="s">
        <v>147</v>
      </c>
      <c r="CG4" s="2" t="s">
        <v>168</v>
      </c>
      <c r="CH4" s="2" t="s">
        <v>168</v>
      </c>
      <c r="CI4" s="2" t="s">
        <v>168</v>
      </c>
      <c r="CJ4" s="2" t="s">
        <v>169</v>
      </c>
      <c r="CK4" s="2" t="s">
        <v>170</v>
      </c>
      <c r="CL4" s="2" t="s">
        <v>171</v>
      </c>
      <c r="CM4" s="3">
        <v>5.0</v>
      </c>
    </row>
    <row r="5" ht="23.25" customHeight="1">
      <c r="A5" s="2" t="s">
        <v>125</v>
      </c>
      <c r="B5" s="3">
        <v>1.991</v>
      </c>
      <c r="C5" s="3">
        <v>36.957</v>
      </c>
      <c r="D5" s="3">
        <v>41.445</v>
      </c>
      <c r="E5" s="2" t="s">
        <v>172</v>
      </c>
      <c r="F5" s="3">
        <v>1.111</v>
      </c>
      <c r="G5" s="3">
        <v>20.197</v>
      </c>
      <c r="H5" s="3">
        <v>26.599</v>
      </c>
      <c r="I5" s="2" t="s">
        <v>173</v>
      </c>
      <c r="J5" s="3">
        <v>1.042</v>
      </c>
      <c r="K5" s="3">
        <v>40.118</v>
      </c>
      <c r="L5" s="3">
        <v>41.602</v>
      </c>
      <c r="M5" s="2" t="s">
        <v>128</v>
      </c>
      <c r="N5" s="3">
        <v>2.374</v>
      </c>
      <c r="O5" s="3">
        <v>34.519</v>
      </c>
      <c r="P5" s="3">
        <v>38.343</v>
      </c>
      <c r="Q5" s="2" t="s">
        <v>129</v>
      </c>
      <c r="R5" s="3">
        <v>1.099</v>
      </c>
      <c r="S5" s="3">
        <v>30.68</v>
      </c>
      <c r="T5" s="3">
        <v>31.1</v>
      </c>
      <c r="U5" s="2" t="s">
        <v>130</v>
      </c>
      <c r="V5" s="3">
        <v>16.18</v>
      </c>
      <c r="W5" s="3">
        <v>17.934</v>
      </c>
      <c r="X5" s="3">
        <v>19.394</v>
      </c>
      <c r="Y5" s="2" t="s">
        <v>134</v>
      </c>
      <c r="Z5" s="3">
        <v>0.873</v>
      </c>
      <c r="AA5" s="3">
        <v>38.359</v>
      </c>
      <c r="AB5" s="3">
        <v>38.766</v>
      </c>
      <c r="AC5" s="2" t="s">
        <v>174</v>
      </c>
      <c r="AD5" s="3">
        <v>5.55</v>
      </c>
      <c r="AE5" s="3">
        <v>44.034</v>
      </c>
      <c r="AF5" s="3">
        <v>44.598</v>
      </c>
      <c r="AG5" s="2" t="s">
        <v>131</v>
      </c>
      <c r="AH5" s="3">
        <v>1.205</v>
      </c>
      <c r="AI5" s="3">
        <v>51.591</v>
      </c>
      <c r="AJ5" s="3">
        <v>52.152</v>
      </c>
      <c r="AK5" s="2" t="s">
        <v>175</v>
      </c>
      <c r="AL5" s="3">
        <v>12.488</v>
      </c>
      <c r="AM5" s="3">
        <v>13.377</v>
      </c>
      <c r="AN5" s="3">
        <v>23.0</v>
      </c>
      <c r="AO5" s="2" t="s">
        <v>134</v>
      </c>
      <c r="AP5" s="3">
        <v>1.051</v>
      </c>
      <c r="AQ5" s="3">
        <v>39.516</v>
      </c>
      <c r="AR5" s="3">
        <v>39.894</v>
      </c>
      <c r="AS5" s="2" t="s">
        <v>176</v>
      </c>
      <c r="AT5" s="3">
        <v>1.959</v>
      </c>
      <c r="AU5" s="3">
        <v>35.174</v>
      </c>
      <c r="AV5" s="3">
        <v>35.765</v>
      </c>
      <c r="AW5" s="2" t="s">
        <v>161</v>
      </c>
      <c r="AX5" s="3">
        <v>1.047</v>
      </c>
      <c r="AY5" s="3">
        <v>41.112</v>
      </c>
      <c r="AZ5" s="3">
        <v>41.768</v>
      </c>
      <c r="BA5" s="2" t="s">
        <v>177</v>
      </c>
      <c r="BB5" s="3">
        <v>3.327</v>
      </c>
      <c r="BC5" s="3">
        <v>11.646</v>
      </c>
      <c r="BD5" s="3">
        <v>12.039</v>
      </c>
      <c r="BE5" s="2" t="s">
        <v>138</v>
      </c>
      <c r="BF5" s="3">
        <v>5.961</v>
      </c>
      <c r="BG5" s="3">
        <v>5.961</v>
      </c>
      <c r="BH5" s="3">
        <v>17.099</v>
      </c>
      <c r="BI5" s="2" t="s">
        <v>139</v>
      </c>
      <c r="BJ5" s="3">
        <v>13.801</v>
      </c>
      <c r="BK5" s="3">
        <v>15.837</v>
      </c>
      <c r="BL5" s="3">
        <v>16.9</v>
      </c>
      <c r="BM5" s="2" t="s">
        <v>178</v>
      </c>
      <c r="BN5" s="3">
        <v>8.647</v>
      </c>
      <c r="BO5" s="3">
        <v>8.647</v>
      </c>
      <c r="BP5" s="3">
        <v>364.828</v>
      </c>
      <c r="BQ5" s="2" t="s">
        <v>179</v>
      </c>
      <c r="BR5" s="3">
        <v>39.293</v>
      </c>
      <c r="BS5" s="3">
        <v>39.293</v>
      </c>
      <c r="BT5" s="3">
        <v>39.859</v>
      </c>
      <c r="BU5" s="2" t="s">
        <v>180</v>
      </c>
      <c r="BV5" s="3">
        <v>10.0</v>
      </c>
      <c r="BW5" s="3">
        <v>26.024</v>
      </c>
      <c r="BX5" s="3">
        <v>33.339</v>
      </c>
      <c r="BY5" s="2" t="s">
        <v>143</v>
      </c>
      <c r="BZ5" s="3">
        <v>13.773</v>
      </c>
      <c r="CA5" s="3">
        <v>13.773</v>
      </c>
      <c r="CB5" s="3">
        <v>20.335</v>
      </c>
      <c r="CC5" s="2" t="s">
        <v>144</v>
      </c>
      <c r="CD5" s="2" t="s">
        <v>181</v>
      </c>
      <c r="CE5" s="2" t="s">
        <v>182</v>
      </c>
      <c r="CF5" s="2" t="s">
        <v>183</v>
      </c>
      <c r="CG5" s="2" t="s">
        <v>148</v>
      </c>
      <c r="CH5" s="2" t="s">
        <v>148</v>
      </c>
      <c r="CI5" s="2" t="s">
        <v>148</v>
      </c>
      <c r="CJ5" s="2" t="s">
        <v>184</v>
      </c>
      <c r="CK5" s="2" t="s">
        <v>150</v>
      </c>
      <c r="CL5" s="2" t="s">
        <v>144</v>
      </c>
      <c r="CM5" s="3">
        <v>10.0</v>
      </c>
    </row>
    <row r="6" ht="53.25" customHeight="1">
      <c r="A6" s="2" t="s">
        <v>151</v>
      </c>
      <c r="B6" s="3">
        <v>197.711</v>
      </c>
      <c r="C6" s="3">
        <v>199.824</v>
      </c>
      <c r="D6" s="3">
        <v>201.14</v>
      </c>
      <c r="E6" s="2" t="s">
        <v>172</v>
      </c>
      <c r="F6" s="3">
        <v>3.799</v>
      </c>
      <c r="G6" s="3">
        <v>33.657</v>
      </c>
      <c r="H6" s="3">
        <v>43.956</v>
      </c>
      <c r="I6" s="2" t="s">
        <v>173</v>
      </c>
      <c r="J6" s="3">
        <v>216.939</v>
      </c>
      <c r="K6" s="3">
        <v>216.939</v>
      </c>
      <c r="L6" s="3">
        <v>220.431</v>
      </c>
      <c r="M6" s="2" t="s">
        <v>154</v>
      </c>
      <c r="N6" s="3">
        <v>2.106</v>
      </c>
      <c r="O6" s="3">
        <v>101.75</v>
      </c>
      <c r="P6" s="3">
        <v>106.081</v>
      </c>
      <c r="Q6" s="2" t="s">
        <v>129</v>
      </c>
      <c r="R6" s="3">
        <v>1.827</v>
      </c>
      <c r="S6" s="3">
        <v>28.926</v>
      </c>
      <c r="T6" s="3">
        <v>35.503</v>
      </c>
      <c r="U6" s="2" t="s">
        <v>130</v>
      </c>
      <c r="V6" s="3">
        <v>151.682</v>
      </c>
      <c r="W6" s="3">
        <v>246.488</v>
      </c>
      <c r="X6" s="3">
        <v>247.872</v>
      </c>
      <c r="Y6" s="2" t="s">
        <v>158</v>
      </c>
      <c r="Z6" s="3">
        <v>53.829</v>
      </c>
      <c r="AA6" s="3">
        <v>53.829</v>
      </c>
      <c r="AB6" s="3">
        <v>55.189</v>
      </c>
      <c r="AC6" s="2" t="s">
        <v>185</v>
      </c>
      <c r="AD6" s="3">
        <v>2.176</v>
      </c>
      <c r="AE6" s="3">
        <v>221.328</v>
      </c>
      <c r="AF6" s="3">
        <v>222.844</v>
      </c>
      <c r="AG6" s="2" t="s">
        <v>134</v>
      </c>
      <c r="AH6" s="3">
        <v>7.837</v>
      </c>
      <c r="AI6" s="3">
        <v>50.358</v>
      </c>
      <c r="AJ6" s="3">
        <v>50.885</v>
      </c>
      <c r="AK6" s="2" t="s">
        <v>133</v>
      </c>
      <c r="AL6" s="3">
        <v>1.74</v>
      </c>
      <c r="AM6" s="3">
        <v>112.25</v>
      </c>
      <c r="AN6" s="3">
        <v>113.563</v>
      </c>
      <c r="AO6" s="2" t="s">
        <v>186</v>
      </c>
      <c r="AP6" s="3">
        <v>36.783</v>
      </c>
      <c r="AQ6" s="3">
        <v>36.783</v>
      </c>
      <c r="AR6" s="3">
        <v>38.159</v>
      </c>
      <c r="AS6" s="2" t="s">
        <v>176</v>
      </c>
      <c r="AT6" s="3">
        <v>58.241</v>
      </c>
      <c r="AU6" s="3">
        <v>58.241</v>
      </c>
      <c r="AV6" s="3">
        <v>59.626</v>
      </c>
      <c r="AW6" s="2" t="s">
        <v>187</v>
      </c>
      <c r="AX6" s="3">
        <v>63.807</v>
      </c>
      <c r="AY6" s="3">
        <v>63.807</v>
      </c>
      <c r="AZ6" s="3">
        <v>65.132</v>
      </c>
      <c r="BA6" s="2" t="s">
        <v>177</v>
      </c>
      <c r="BB6" s="3">
        <v>42.75</v>
      </c>
      <c r="BC6" s="3">
        <v>43.887</v>
      </c>
      <c r="BD6" s="3">
        <v>45.85</v>
      </c>
      <c r="BE6" s="2" t="s">
        <v>138</v>
      </c>
      <c r="BF6" s="3">
        <v>154.698</v>
      </c>
      <c r="BG6" s="3">
        <v>179.274</v>
      </c>
      <c r="BH6" s="3">
        <v>180.166</v>
      </c>
      <c r="BI6" s="2" t="s">
        <v>139</v>
      </c>
      <c r="BJ6" s="3">
        <v>46.124</v>
      </c>
      <c r="BK6" s="3">
        <v>46.124</v>
      </c>
      <c r="BL6" s="3">
        <v>48.549</v>
      </c>
      <c r="BM6" s="2" t="s">
        <v>140</v>
      </c>
      <c r="BN6" s="3">
        <v>7.246</v>
      </c>
      <c r="BO6" s="3">
        <v>7.246</v>
      </c>
      <c r="BP6" s="3">
        <v>9.368</v>
      </c>
      <c r="BQ6" s="2" t="s">
        <v>179</v>
      </c>
      <c r="BR6" s="3">
        <v>41.164</v>
      </c>
      <c r="BS6" s="3">
        <v>41.164</v>
      </c>
      <c r="BT6" s="3">
        <v>42.15</v>
      </c>
      <c r="BU6" s="2" t="s">
        <v>188</v>
      </c>
      <c r="BV6" s="3">
        <v>3.816</v>
      </c>
      <c r="BW6" s="3">
        <v>48.354</v>
      </c>
      <c r="BX6" s="3">
        <v>69.134</v>
      </c>
      <c r="BY6" s="2" t="s">
        <v>167</v>
      </c>
      <c r="BZ6" s="3">
        <v>1.771</v>
      </c>
      <c r="CA6" s="3">
        <v>39.199</v>
      </c>
      <c r="CB6" s="3">
        <v>40.357</v>
      </c>
      <c r="CC6" s="2" t="s">
        <v>144</v>
      </c>
      <c r="CD6" s="2" t="s">
        <v>145</v>
      </c>
      <c r="CE6" s="2" t="s">
        <v>189</v>
      </c>
      <c r="CF6" s="2" t="s">
        <v>147</v>
      </c>
      <c r="CG6" s="2" t="s">
        <v>168</v>
      </c>
      <c r="CH6" s="2" t="s">
        <v>148</v>
      </c>
      <c r="CI6" s="2" t="s">
        <v>148</v>
      </c>
      <c r="CJ6" s="2" t="s">
        <v>169</v>
      </c>
      <c r="CK6" s="2" t="s">
        <v>170</v>
      </c>
      <c r="CL6" s="2" t="s">
        <v>171</v>
      </c>
      <c r="CM6" s="3">
        <v>15.0</v>
      </c>
    </row>
    <row r="7" ht="49.5" customHeight="1">
      <c r="A7" s="2" t="s">
        <v>190</v>
      </c>
      <c r="B7" s="3">
        <v>1.759</v>
      </c>
      <c r="C7" s="3">
        <v>21.447</v>
      </c>
      <c r="D7" s="3">
        <v>21.965</v>
      </c>
      <c r="E7" s="2" t="s">
        <v>172</v>
      </c>
      <c r="F7" s="3">
        <v>6.306</v>
      </c>
      <c r="G7" s="3">
        <v>38.708</v>
      </c>
      <c r="H7" s="3">
        <v>39.044</v>
      </c>
      <c r="I7" s="2" t="s">
        <v>153</v>
      </c>
      <c r="J7" s="3">
        <v>8.011</v>
      </c>
      <c r="K7" s="3">
        <v>12.148</v>
      </c>
      <c r="L7" s="3">
        <v>12.94</v>
      </c>
      <c r="M7" s="2" t="s">
        <v>154</v>
      </c>
      <c r="N7" s="3">
        <v>1.647</v>
      </c>
      <c r="O7" s="3">
        <v>22.353</v>
      </c>
      <c r="P7" s="3">
        <v>23.401</v>
      </c>
      <c r="Q7" s="2" t="s">
        <v>129</v>
      </c>
      <c r="R7" s="3">
        <v>1.507</v>
      </c>
      <c r="S7" s="3">
        <v>23.121</v>
      </c>
      <c r="T7" s="3">
        <v>26.538</v>
      </c>
      <c r="U7" s="2" t="s">
        <v>130</v>
      </c>
      <c r="V7" s="3">
        <v>7.741</v>
      </c>
      <c r="W7" s="3">
        <v>23.442</v>
      </c>
      <c r="X7" s="3">
        <v>25.589</v>
      </c>
      <c r="Y7" s="2" t="s">
        <v>131</v>
      </c>
      <c r="Z7" s="3">
        <v>0.977</v>
      </c>
      <c r="AA7" s="3">
        <v>34.979</v>
      </c>
      <c r="AB7" s="3">
        <v>35.808</v>
      </c>
      <c r="AC7" s="2" t="s">
        <v>191</v>
      </c>
      <c r="AD7" s="3">
        <v>1.511</v>
      </c>
      <c r="AE7" s="3">
        <v>50.123</v>
      </c>
      <c r="AF7" s="3">
        <v>51.201</v>
      </c>
      <c r="AG7" s="2" t="s">
        <v>158</v>
      </c>
      <c r="AH7" s="3">
        <v>1.161</v>
      </c>
      <c r="AI7" s="3">
        <v>19.236</v>
      </c>
      <c r="AJ7" s="3">
        <v>20.148</v>
      </c>
      <c r="AK7" s="2" t="s">
        <v>133</v>
      </c>
      <c r="AL7" s="3">
        <v>1.775</v>
      </c>
      <c r="AM7" s="3">
        <v>40.062</v>
      </c>
      <c r="AN7" s="3">
        <v>40.574</v>
      </c>
      <c r="AO7" s="2" t="s">
        <v>131</v>
      </c>
      <c r="AP7" s="3">
        <v>7.63</v>
      </c>
      <c r="AQ7" s="3">
        <v>27.093</v>
      </c>
      <c r="AR7" s="3">
        <v>28.988</v>
      </c>
      <c r="AS7" s="2" t="s">
        <v>135</v>
      </c>
      <c r="AT7" s="3">
        <v>21.581</v>
      </c>
      <c r="AU7" s="3">
        <v>22.164</v>
      </c>
      <c r="AV7" s="3">
        <v>22.746</v>
      </c>
      <c r="AW7" s="2" t="s">
        <v>161</v>
      </c>
      <c r="AX7" s="3">
        <v>1.919</v>
      </c>
      <c r="AY7" s="3">
        <v>14.921</v>
      </c>
      <c r="AZ7" s="3">
        <v>15.489</v>
      </c>
      <c r="BA7" s="2" t="s">
        <v>177</v>
      </c>
      <c r="BB7" s="3">
        <v>4.265</v>
      </c>
      <c r="BC7" s="3">
        <v>10.787</v>
      </c>
      <c r="BD7" s="3">
        <v>11.51</v>
      </c>
      <c r="BE7" s="2" t="s">
        <v>192</v>
      </c>
      <c r="BF7" s="3">
        <v>4.513</v>
      </c>
      <c r="BG7" s="3">
        <v>32.823</v>
      </c>
      <c r="BH7" s="3">
        <v>33.601</v>
      </c>
      <c r="BI7" s="2" t="s">
        <v>139</v>
      </c>
      <c r="BJ7" s="3">
        <v>1.616</v>
      </c>
      <c r="BK7" s="3">
        <v>14.071</v>
      </c>
      <c r="BL7" s="3">
        <v>14.983</v>
      </c>
      <c r="BM7" s="2" t="s">
        <v>164</v>
      </c>
      <c r="BN7" s="3">
        <v>1.646</v>
      </c>
      <c r="BO7" s="3">
        <v>13.381</v>
      </c>
      <c r="BP7" s="3">
        <v>14.384</v>
      </c>
      <c r="BQ7" s="2" t="s">
        <v>193</v>
      </c>
      <c r="BR7" s="3">
        <v>2.294</v>
      </c>
      <c r="BS7" s="3">
        <v>22.243</v>
      </c>
      <c r="BT7" s="3">
        <v>23.235</v>
      </c>
      <c r="BU7" s="2" t="s">
        <v>188</v>
      </c>
      <c r="BV7" s="3">
        <v>1.983</v>
      </c>
      <c r="BW7" s="3">
        <v>2.825</v>
      </c>
      <c r="BX7" s="3">
        <v>3.123</v>
      </c>
      <c r="BY7" s="2" t="s">
        <v>143</v>
      </c>
      <c r="BZ7" s="3">
        <v>0.513</v>
      </c>
      <c r="CA7" s="3">
        <v>0.513</v>
      </c>
      <c r="CB7" s="3">
        <v>1.024</v>
      </c>
      <c r="CC7" s="2" t="s">
        <v>144</v>
      </c>
      <c r="CD7" s="2" t="s">
        <v>145</v>
      </c>
      <c r="CE7" s="2" t="s">
        <v>194</v>
      </c>
      <c r="CF7" s="2" t="s">
        <v>183</v>
      </c>
      <c r="CG7" s="2" t="s">
        <v>168</v>
      </c>
      <c r="CH7" s="2" t="s">
        <v>148</v>
      </c>
      <c r="CI7" s="2" t="s">
        <v>148</v>
      </c>
      <c r="CJ7" s="2" t="s">
        <v>169</v>
      </c>
      <c r="CK7" s="2" t="s">
        <v>195</v>
      </c>
      <c r="CL7" s="2" t="s">
        <v>171</v>
      </c>
      <c r="CM7" s="3">
        <v>7.0</v>
      </c>
    </row>
    <row r="8" ht="52.5" customHeight="1">
      <c r="A8" s="2" t="s">
        <v>125</v>
      </c>
      <c r="B8" s="3">
        <v>26.751</v>
      </c>
      <c r="C8" s="3">
        <v>28.123</v>
      </c>
      <c r="D8" s="3">
        <v>28.667</v>
      </c>
      <c r="E8" s="2" t="s">
        <v>126</v>
      </c>
      <c r="F8" s="3">
        <v>184.552</v>
      </c>
      <c r="G8" s="3">
        <v>198.294</v>
      </c>
      <c r="H8" s="3">
        <v>204.879</v>
      </c>
      <c r="I8" s="2" t="s">
        <v>153</v>
      </c>
      <c r="J8" s="3">
        <v>35.123</v>
      </c>
      <c r="K8" s="3">
        <v>125.532</v>
      </c>
      <c r="L8" s="3">
        <v>125.944</v>
      </c>
      <c r="M8" s="2" t="s">
        <v>154</v>
      </c>
      <c r="N8" s="3">
        <v>70.466</v>
      </c>
      <c r="O8" s="3">
        <v>86.131</v>
      </c>
      <c r="P8" s="3">
        <v>87.145</v>
      </c>
      <c r="Q8" s="2" t="s">
        <v>129</v>
      </c>
      <c r="R8" s="3">
        <v>41.237</v>
      </c>
      <c r="S8" s="3">
        <v>41.95</v>
      </c>
      <c r="T8" s="3">
        <v>42.367</v>
      </c>
      <c r="U8" s="2" t="s">
        <v>196</v>
      </c>
      <c r="V8" s="3">
        <v>1.498</v>
      </c>
      <c r="W8" s="3">
        <v>129.325</v>
      </c>
      <c r="X8" s="3">
        <v>129.784</v>
      </c>
      <c r="Y8" s="2" t="s">
        <v>158</v>
      </c>
      <c r="Z8" s="3">
        <v>9.071</v>
      </c>
      <c r="AA8" s="3">
        <v>48.586</v>
      </c>
      <c r="AB8" s="3">
        <v>48.964</v>
      </c>
      <c r="AC8" s="2" t="s">
        <v>157</v>
      </c>
      <c r="AD8" s="3">
        <v>16.841</v>
      </c>
      <c r="AE8" s="3">
        <v>145.469</v>
      </c>
      <c r="AF8" s="3">
        <v>151.0</v>
      </c>
      <c r="AG8" s="2" t="s">
        <v>186</v>
      </c>
      <c r="AH8" s="3">
        <v>2.026</v>
      </c>
      <c r="AI8" s="3">
        <v>29.561</v>
      </c>
      <c r="AJ8" s="3">
        <v>30.047</v>
      </c>
      <c r="AK8" s="2" t="s">
        <v>133</v>
      </c>
      <c r="AL8" s="3">
        <v>11.858</v>
      </c>
      <c r="AM8" s="3">
        <v>45.538</v>
      </c>
      <c r="AN8" s="3">
        <v>48.285</v>
      </c>
      <c r="AO8" s="2" t="s">
        <v>158</v>
      </c>
      <c r="AP8" s="3">
        <v>9.915</v>
      </c>
      <c r="AQ8" s="3">
        <v>111.588</v>
      </c>
      <c r="AR8" s="3">
        <v>112.178</v>
      </c>
      <c r="AS8" s="2" t="s">
        <v>160</v>
      </c>
      <c r="AT8" s="3">
        <v>20.296</v>
      </c>
      <c r="AU8" s="3">
        <v>23.477</v>
      </c>
      <c r="AV8" s="3">
        <v>25.5</v>
      </c>
      <c r="AW8" s="2" t="s">
        <v>161</v>
      </c>
      <c r="AX8" s="3">
        <v>11.376</v>
      </c>
      <c r="AY8" s="3">
        <v>13.208</v>
      </c>
      <c r="AZ8" s="3">
        <v>13.67</v>
      </c>
      <c r="BA8" s="2" t="s">
        <v>177</v>
      </c>
      <c r="BB8" s="3">
        <v>33.982</v>
      </c>
      <c r="BC8" s="3">
        <v>36.399</v>
      </c>
      <c r="BD8" s="3">
        <v>37.02</v>
      </c>
      <c r="BE8" s="2" t="s">
        <v>138</v>
      </c>
      <c r="BF8" s="3">
        <v>129.551</v>
      </c>
      <c r="BG8" s="3">
        <v>174.374</v>
      </c>
      <c r="BH8" s="3">
        <v>176.0</v>
      </c>
      <c r="BI8" s="2" t="s">
        <v>139</v>
      </c>
      <c r="BJ8" s="3">
        <v>51.774</v>
      </c>
      <c r="BK8" s="3">
        <v>51.774</v>
      </c>
      <c r="BL8" s="3">
        <v>52.3</v>
      </c>
      <c r="BM8" s="2" t="s">
        <v>140</v>
      </c>
      <c r="BN8" s="3">
        <v>62.41</v>
      </c>
      <c r="BO8" s="3">
        <v>62.41</v>
      </c>
      <c r="BP8" s="3">
        <v>63.01</v>
      </c>
      <c r="BQ8" s="2" t="s">
        <v>179</v>
      </c>
      <c r="BR8" s="3">
        <v>7.596</v>
      </c>
      <c r="BS8" s="3">
        <v>52.956</v>
      </c>
      <c r="BT8" s="3">
        <v>53.484</v>
      </c>
      <c r="BU8" s="2" t="s">
        <v>142</v>
      </c>
      <c r="BV8" s="3">
        <v>162.273</v>
      </c>
      <c r="BW8" s="3">
        <v>270.28</v>
      </c>
      <c r="BX8" s="3">
        <v>273.402</v>
      </c>
      <c r="BY8" s="2" t="s">
        <v>197</v>
      </c>
      <c r="BZ8" s="3">
        <v>14.859</v>
      </c>
      <c r="CA8" s="3">
        <v>14.859</v>
      </c>
      <c r="CB8" s="3">
        <v>15.989</v>
      </c>
      <c r="CC8" s="2" t="s">
        <v>144</v>
      </c>
      <c r="CD8" s="2" t="s">
        <v>181</v>
      </c>
      <c r="CE8" s="2" t="s">
        <v>146</v>
      </c>
      <c r="CF8" s="2" t="s">
        <v>147</v>
      </c>
      <c r="CG8" s="2" t="s">
        <v>168</v>
      </c>
      <c r="CH8" s="2" t="s">
        <v>168</v>
      </c>
      <c r="CI8" s="2" t="s">
        <v>168</v>
      </c>
      <c r="CJ8" s="2" t="s">
        <v>169</v>
      </c>
      <c r="CK8" s="2" t="s">
        <v>170</v>
      </c>
      <c r="CL8" s="2" t="s">
        <v>144</v>
      </c>
      <c r="CM8" s="3">
        <v>13.0</v>
      </c>
    </row>
    <row r="9" ht="58.5" customHeight="1">
      <c r="A9" s="2" t="s">
        <v>125</v>
      </c>
      <c r="B9" s="3">
        <v>0.771</v>
      </c>
      <c r="C9" s="3">
        <v>110.276</v>
      </c>
      <c r="D9" s="3">
        <v>111.819</v>
      </c>
      <c r="E9" s="2" t="s">
        <v>172</v>
      </c>
      <c r="F9" s="3">
        <v>46.014</v>
      </c>
      <c r="G9" s="3">
        <v>52.781</v>
      </c>
      <c r="H9" s="3">
        <v>53.343</v>
      </c>
      <c r="I9" s="2" t="s">
        <v>173</v>
      </c>
      <c r="J9" s="3">
        <v>6.558</v>
      </c>
      <c r="K9" s="3">
        <v>190.491</v>
      </c>
      <c r="L9" s="3">
        <v>191.219</v>
      </c>
      <c r="M9" s="2" t="s">
        <v>128</v>
      </c>
      <c r="N9" s="3">
        <v>26.032</v>
      </c>
      <c r="O9" s="3">
        <v>174.279</v>
      </c>
      <c r="P9" s="3">
        <v>174.651</v>
      </c>
      <c r="Q9" s="2" t="s">
        <v>129</v>
      </c>
      <c r="R9" s="3">
        <v>107.196</v>
      </c>
      <c r="S9" s="3">
        <v>122.58</v>
      </c>
      <c r="T9" s="3">
        <v>122.81</v>
      </c>
      <c r="U9" s="2" t="s">
        <v>130</v>
      </c>
      <c r="V9" s="3">
        <v>123.259</v>
      </c>
      <c r="W9" s="3">
        <v>140.576</v>
      </c>
      <c r="X9" s="3">
        <v>141.241</v>
      </c>
      <c r="Y9" s="2" t="s">
        <v>158</v>
      </c>
      <c r="Z9" s="3">
        <v>1.29</v>
      </c>
      <c r="AA9" s="3">
        <v>60.548</v>
      </c>
      <c r="AB9" s="3">
        <v>61.183</v>
      </c>
      <c r="AC9" s="2" t="s">
        <v>157</v>
      </c>
      <c r="AD9" s="3">
        <v>178.112</v>
      </c>
      <c r="AE9" s="3">
        <v>198.65</v>
      </c>
      <c r="AF9" s="3">
        <v>200.455</v>
      </c>
      <c r="AG9" s="2" t="s">
        <v>186</v>
      </c>
      <c r="AH9" s="3">
        <v>1.2</v>
      </c>
      <c r="AI9" s="3">
        <v>258.677</v>
      </c>
      <c r="AJ9" s="3">
        <v>259.488</v>
      </c>
      <c r="AK9" s="2" t="s">
        <v>175</v>
      </c>
      <c r="AL9" s="3">
        <v>92.038</v>
      </c>
      <c r="AM9" s="3">
        <v>105.729</v>
      </c>
      <c r="AN9" s="3">
        <v>106.582</v>
      </c>
      <c r="AO9" s="2" t="s">
        <v>186</v>
      </c>
      <c r="AP9" s="3">
        <v>1.31</v>
      </c>
      <c r="AQ9" s="3">
        <v>199.712</v>
      </c>
      <c r="AR9" s="3">
        <v>200.488</v>
      </c>
      <c r="AS9" s="2" t="s">
        <v>160</v>
      </c>
      <c r="AT9" s="3">
        <v>1.159</v>
      </c>
      <c r="AU9" s="3">
        <v>413.618</v>
      </c>
      <c r="AV9" s="3">
        <v>414.139</v>
      </c>
      <c r="AW9" s="2" t="s">
        <v>161</v>
      </c>
      <c r="AX9" s="3">
        <v>3.234</v>
      </c>
      <c r="AY9" s="3">
        <v>456.227</v>
      </c>
      <c r="AZ9" s="3">
        <v>457.372</v>
      </c>
      <c r="BA9" s="2" t="s">
        <v>198</v>
      </c>
      <c r="BB9" s="3">
        <v>1.461</v>
      </c>
      <c r="BC9" s="3">
        <v>2.16</v>
      </c>
      <c r="BD9" s="3">
        <v>2.573</v>
      </c>
      <c r="BE9" s="2" t="s">
        <v>199</v>
      </c>
      <c r="BF9" s="3">
        <v>0.874</v>
      </c>
      <c r="BG9" s="3">
        <v>1.266</v>
      </c>
      <c r="BH9" s="3">
        <v>1.568</v>
      </c>
      <c r="BI9" s="2" t="s">
        <v>200</v>
      </c>
      <c r="BJ9" s="3">
        <v>2.712</v>
      </c>
      <c r="BK9" s="3">
        <v>8.895</v>
      </c>
      <c r="BL9" s="3">
        <v>9.221</v>
      </c>
      <c r="BM9" s="2" t="s">
        <v>201</v>
      </c>
      <c r="BN9" s="3">
        <v>7.493</v>
      </c>
      <c r="BO9" s="3">
        <v>8.25</v>
      </c>
      <c r="BP9" s="3">
        <v>10.449</v>
      </c>
      <c r="BQ9" s="2" t="s">
        <v>202</v>
      </c>
      <c r="BR9" s="3">
        <v>2.387</v>
      </c>
      <c r="BS9" s="3">
        <v>2.738</v>
      </c>
      <c r="BT9" s="3">
        <v>3.057</v>
      </c>
      <c r="BU9" s="2" t="s">
        <v>188</v>
      </c>
      <c r="BV9" s="3">
        <v>0.714</v>
      </c>
      <c r="BW9" s="3">
        <v>1.03</v>
      </c>
      <c r="BX9" s="3">
        <v>1.293</v>
      </c>
      <c r="BY9" s="2" t="s">
        <v>197</v>
      </c>
      <c r="BZ9" s="3">
        <v>0.623</v>
      </c>
      <c r="CA9" s="3">
        <v>0.623</v>
      </c>
      <c r="CB9" s="3">
        <v>0.989</v>
      </c>
      <c r="CC9" s="2" t="s">
        <v>144</v>
      </c>
      <c r="CD9" s="2" t="s">
        <v>181</v>
      </c>
      <c r="CE9" s="2" t="s">
        <v>182</v>
      </c>
      <c r="CF9" s="2" t="s">
        <v>147</v>
      </c>
      <c r="CG9" s="2" t="s">
        <v>168</v>
      </c>
      <c r="CH9" s="2" t="s">
        <v>148</v>
      </c>
      <c r="CI9" s="2" t="s">
        <v>148</v>
      </c>
      <c r="CJ9" s="2" t="s">
        <v>169</v>
      </c>
      <c r="CK9" s="2" t="s">
        <v>170</v>
      </c>
      <c r="CL9" s="2" t="s">
        <v>144</v>
      </c>
      <c r="CM9" s="3">
        <v>9.0</v>
      </c>
    </row>
    <row r="10" ht="44.25" customHeight="1">
      <c r="A10" s="2" t="s">
        <v>125</v>
      </c>
      <c r="B10" s="3">
        <v>7.477</v>
      </c>
      <c r="C10" s="3">
        <v>140.78</v>
      </c>
      <c r="D10" s="3">
        <v>141.301</v>
      </c>
      <c r="E10" s="2" t="s">
        <v>126</v>
      </c>
      <c r="F10" s="3">
        <v>73.751</v>
      </c>
      <c r="G10" s="3">
        <v>94.942</v>
      </c>
      <c r="H10" s="3">
        <v>142.455</v>
      </c>
      <c r="I10" s="2" t="s">
        <v>173</v>
      </c>
      <c r="J10" s="3">
        <v>4.264</v>
      </c>
      <c r="K10" s="3">
        <v>37.699</v>
      </c>
      <c r="L10" s="3">
        <v>39.243</v>
      </c>
      <c r="M10" s="2" t="s">
        <v>154</v>
      </c>
      <c r="N10" s="3">
        <v>4.445</v>
      </c>
      <c r="O10" s="3">
        <v>269.283</v>
      </c>
      <c r="P10" s="3">
        <v>315.285</v>
      </c>
      <c r="Q10" s="2" t="s">
        <v>129</v>
      </c>
      <c r="R10" s="3">
        <v>71.53</v>
      </c>
      <c r="S10" s="3">
        <v>100.353</v>
      </c>
      <c r="T10" s="3">
        <v>111.223</v>
      </c>
      <c r="U10" s="2" t="s">
        <v>130</v>
      </c>
      <c r="V10" s="3">
        <v>118.662</v>
      </c>
      <c r="W10" s="3">
        <v>140.183</v>
      </c>
      <c r="X10" s="3">
        <v>141.953</v>
      </c>
      <c r="Y10" s="2" t="s">
        <v>158</v>
      </c>
      <c r="Z10" s="3">
        <v>3.022</v>
      </c>
      <c r="AA10" s="3">
        <v>116.951</v>
      </c>
      <c r="AB10" s="3">
        <v>117.665</v>
      </c>
      <c r="AC10" s="2" t="s">
        <v>157</v>
      </c>
      <c r="AD10" s="3">
        <v>20.623</v>
      </c>
      <c r="AE10" s="3">
        <v>70.031</v>
      </c>
      <c r="AF10" s="3">
        <v>70.535</v>
      </c>
      <c r="AG10" s="2" t="s">
        <v>186</v>
      </c>
      <c r="AH10" s="3">
        <v>31.347</v>
      </c>
      <c r="AI10" s="3">
        <v>176.623</v>
      </c>
      <c r="AJ10" s="3">
        <v>177.885</v>
      </c>
      <c r="AK10" s="2" t="s">
        <v>203</v>
      </c>
      <c r="AL10" s="3">
        <v>55.994</v>
      </c>
      <c r="AM10" s="3">
        <v>178.704</v>
      </c>
      <c r="AN10" s="3">
        <v>179.349</v>
      </c>
      <c r="AO10" s="2" t="s">
        <v>158</v>
      </c>
      <c r="AP10" s="3">
        <v>1.973</v>
      </c>
      <c r="AQ10" s="3">
        <v>163.612</v>
      </c>
      <c r="AR10" s="3">
        <v>164.403</v>
      </c>
      <c r="AS10" s="2" t="s">
        <v>160</v>
      </c>
      <c r="AT10" s="3">
        <v>144.492</v>
      </c>
      <c r="AU10" s="3">
        <v>145.697</v>
      </c>
      <c r="AV10" s="3">
        <v>146.132</v>
      </c>
      <c r="AW10" s="2" t="s">
        <v>161</v>
      </c>
      <c r="AX10" s="3">
        <v>15.37</v>
      </c>
      <c r="AY10" s="3">
        <v>18.049</v>
      </c>
      <c r="AZ10" s="3">
        <v>18.524</v>
      </c>
      <c r="BA10" s="2" t="s">
        <v>177</v>
      </c>
      <c r="BB10" s="3">
        <v>112.518</v>
      </c>
      <c r="BC10" s="3">
        <v>115.064</v>
      </c>
      <c r="BD10" s="3">
        <v>115.076</v>
      </c>
      <c r="BE10" s="2" t="s">
        <v>138</v>
      </c>
      <c r="BF10" s="3">
        <v>6.546</v>
      </c>
      <c r="BG10" s="3">
        <v>15.23</v>
      </c>
      <c r="BH10" s="3">
        <v>22.457</v>
      </c>
      <c r="BI10" s="2" t="s">
        <v>200</v>
      </c>
      <c r="BJ10" s="3">
        <v>5.04</v>
      </c>
      <c r="BK10" s="3">
        <v>346.758</v>
      </c>
      <c r="BL10" s="3">
        <v>346.797</v>
      </c>
      <c r="BM10" s="2" t="s">
        <v>178</v>
      </c>
      <c r="BN10" s="3">
        <v>217.702</v>
      </c>
      <c r="BO10" s="3">
        <v>218.183</v>
      </c>
      <c r="BP10" s="3">
        <v>219.986</v>
      </c>
      <c r="BQ10" s="2" t="s">
        <v>193</v>
      </c>
      <c r="BR10" s="3">
        <v>18.516</v>
      </c>
      <c r="BS10" s="3">
        <v>18.516</v>
      </c>
      <c r="BT10" s="3">
        <v>19.494</v>
      </c>
      <c r="BU10" s="2" t="s">
        <v>142</v>
      </c>
      <c r="BV10" s="3">
        <v>71.673</v>
      </c>
      <c r="BW10" s="3">
        <v>71.673</v>
      </c>
      <c r="BX10" s="3">
        <v>73.219</v>
      </c>
      <c r="BY10" s="2" t="s">
        <v>143</v>
      </c>
      <c r="BZ10" s="3">
        <v>244.687</v>
      </c>
      <c r="CA10" s="3">
        <v>244.687</v>
      </c>
      <c r="CB10" s="3">
        <v>245.215</v>
      </c>
      <c r="CC10" s="2" t="s">
        <v>144</v>
      </c>
      <c r="CD10" s="2" t="s">
        <v>181</v>
      </c>
      <c r="CE10" s="2" t="s">
        <v>189</v>
      </c>
      <c r="CF10" s="2" t="s">
        <v>183</v>
      </c>
      <c r="CG10" s="2" t="s">
        <v>168</v>
      </c>
      <c r="CH10" s="2" t="s">
        <v>148</v>
      </c>
      <c r="CI10" s="2" t="s">
        <v>148</v>
      </c>
      <c r="CJ10" s="2" t="s">
        <v>169</v>
      </c>
      <c r="CK10" s="2" t="s">
        <v>150</v>
      </c>
      <c r="CL10" s="2" t="s">
        <v>171</v>
      </c>
      <c r="CM10" s="3">
        <v>11.0</v>
      </c>
    </row>
    <row r="11" ht="43.5" customHeight="1">
      <c r="A11" s="2" t="s">
        <v>125</v>
      </c>
      <c r="B11" s="3">
        <v>1.641</v>
      </c>
      <c r="C11" s="3">
        <v>7.154</v>
      </c>
      <c r="D11" s="3">
        <v>7.167</v>
      </c>
      <c r="E11" s="2" t="s">
        <v>172</v>
      </c>
      <c r="F11" s="3">
        <v>2.394</v>
      </c>
      <c r="G11" s="3">
        <v>18.089</v>
      </c>
      <c r="H11" s="3">
        <v>83.798</v>
      </c>
      <c r="I11" s="2" t="s">
        <v>173</v>
      </c>
      <c r="J11" s="3">
        <v>1.06</v>
      </c>
      <c r="K11" s="3">
        <v>152.01</v>
      </c>
      <c r="L11" s="3">
        <v>154.93</v>
      </c>
      <c r="M11" s="2" t="s">
        <v>128</v>
      </c>
      <c r="N11" s="3">
        <v>1.416</v>
      </c>
      <c r="O11" s="3">
        <v>86.596</v>
      </c>
      <c r="P11" s="3">
        <v>87.551</v>
      </c>
      <c r="Q11" s="2" t="s">
        <v>204</v>
      </c>
      <c r="R11" s="3">
        <v>1.611</v>
      </c>
      <c r="S11" s="3">
        <v>106.535</v>
      </c>
      <c r="T11" s="3">
        <v>107.795</v>
      </c>
      <c r="U11" s="2" t="s">
        <v>130</v>
      </c>
      <c r="V11" s="3">
        <v>144.482</v>
      </c>
      <c r="W11" s="3">
        <v>406.565</v>
      </c>
      <c r="X11" s="3">
        <v>407.428</v>
      </c>
      <c r="Y11" s="2" t="s">
        <v>131</v>
      </c>
      <c r="Z11" s="3">
        <v>1.876</v>
      </c>
      <c r="AA11" s="3">
        <v>209.976</v>
      </c>
      <c r="AB11" s="3">
        <v>210.761</v>
      </c>
      <c r="AC11" s="2" t="s">
        <v>157</v>
      </c>
      <c r="AD11" s="3">
        <v>31.868</v>
      </c>
      <c r="AE11" s="3">
        <v>383.972</v>
      </c>
      <c r="AF11" s="3">
        <v>384.821</v>
      </c>
      <c r="AG11" s="2" t="s">
        <v>131</v>
      </c>
      <c r="AH11" s="3">
        <v>1.68</v>
      </c>
      <c r="AI11" s="3">
        <v>295.163</v>
      </c>
      <c r="AJ11" s="3">
        <v>295.743</v>
      </c>
      <c r="AK11" s="2" t="s">
        <v>175</v>
      </c>
      <c r="AL11" s="3">
        <v>1.387</v>
      </c>
      <c r="AM11" s="3">
        <v>20.532</v>
      </c>
      <c r="AN11" s="3">
        <v>21.494</v>
      </c>
      <c r="AO11" s="2" t="s">
        <v>158</v>
      </c>
      <c r="AP11" s="3">
        <v>0.783</v>
      </c>
      <c r="AQ11" s="3">
        <v>3.037</v>
      </c>
      <c r="AR11" s="3">
        <v>3.765</v>
      </c>
      <c r="AS11" s="2" t="s">
        <v>205</v>
      </c>
      <c r="AT11" s="3">
        <v>1.21</v>
      </c>
      <c r="AU11" s="3">
        <v>112.338</v>
      </c>
      <c r="AV11" s="3">
        <v>113.05</v>
      </c>
      <c r="AW11" s="2" t="s">
        <v>161</v>
      </c>
      <c r="AX11" s="3">
        <v>1.381</v>
      </c>
      <c r="AY11" s="3">
        <v>7.282</v>
      </c>
      <c r="AZ11" s="3">
        <v>7.701</v>
      </c>
      <c r="BA11" s="2" t="s">
        <v>177</v>
      </c>
      <c r="BB11" s="3">
        <v>3.134</v>
      </c>
      <c r="BC11" s="3">
        <v>18.62</v>
      </c>
      <c r="BD11" s="3">
        <v>19.101</v>
      </c>
      <c r="BE11" s="2" t="s">
        <v>138</v>
      </c>
      <c r="BF11" s="3">
        <v>1.206</v>
      </c>
      <c r="BG11" s="3">
        <v>6.431</v>
      </c>
      <c r="BH11" s="3">
        <v>7.61</v>
      </c>
      <c r="BI11" s="2" t="s">
        <v>139</v>
      </c>
      <c r="BJ11" s="3">
        <v>6.994</v>
      </c>
      <c r="BK11" s="3">
        <v>6.994</v>
      </c>
      <c r="BL11" s="3">
        <v>8.141</v>
      </c>
      <c r="BM11" s="2" t="s">
        <v>178</v>
      </c>
      <c r="BN11" s="3">
        <v>72.962</v>
      </c>
      <c r="BO11" s="3">
        <v>74.02</v>
      </c>
      <c r="BP11" s="3">
        <v>75.59</v>
      </c>
      <c r="BQ11" s="2" t="s">
        <v>193</v>
      </c>
      <c r="BR11" s="3">
        <v>10.016</v>
      </c>
      <c r="BS11" s="3">
        <v>31.161</v>
      </c>
      <c r="BT11" s="3">
        <v>31.8</v>
      </c>
      <c r="BU11" s="2" t="s">
        <v>188</v>
      </c>
      <c r="BV11" s="3">
        <v>0.901</v>
      </c>
      <c r="BW11" s="3">
        <v>5.36</v>
      </c>
      <c r="BX11" s="3">
        <v>7.398</v>
      </c>
      <c r="BY11" s="2" t="s">
        <v>167</v>
      </c>
      <c r="BZ11" s="3">
        <v>1.364</v>
      </c>
      <c r="CA11" s="3">
        <v>9.566</v>
      </c>
      <c r="CB11" s="3">
        <v>10.636</v>
      </c>
      <c r="CC11" s="2" t="s">
        <v>144</v>
      </c>
      <c r="CD11" s="2" t="s">
        <v>181</v>
      </c>
      <c r="CE11" s="2" t="s">
        <v>182</v>
      </c>
      <c r="CF11" s="2" t="s">
        <v>147</v>
      </c>
      <c r="CG11" s="2" t="s">
        <v>168</v>
      </c>
      <c r="CH11" s="2" t="s">
        <v>148</v>
      </c>
      <c r="CI11" s="2" t="s">
        <v>148</v>
      </c>
      <c r="CJ11" s="2" t="s">
        <v>169</v>
      </c>
      <c r="CK11" s="2" t="s">
        <v>170</v>
      </c>
      <c r="CL11" s="2" t="s">
        <v>171</v>
      </c>
      <c r="CM11" s="3">
        <v>9.0</v>
      </c>
    </row>
    <row r="12" ht="63.0" customHeight="1">
      <c r="A12" s="2" t="s">
        <v>125</v>
      </c>
      <c r="B12" s="3">
        <v>24.12</v>
      </c>
      <c r="C12" s="3">
        <v>29.491</v>
      </c>
      <c r="D12" s="3">
        <v>31.201</v>
      </c>
      <c r="E12" s="2" t="s">
        <v>126</v>
      </c>
      <c r="F12" s="3">
        <v>15.777</v>
      </c>
      <c r="G12" s="3">
        <v>25.52</v>
      </c>
      <c r="H12" s="3">
        <v>27.603</v>
      </c>
      <c r="I12" s="2" t="s">
        <v>153</v>
      </c>
      <c r="J12" s="3">
        <v>8.928</v>
      </c>
      <c r="K12" s="3">
        <v>8.928</v>
      </c>
      <c r="L12" s="3">
        <v>10.565</v>
      </c>
      <c r="M12" s="2" t="s">
        <v>154</v>
      </c>
      <c r="N12" s="3">
        <v>5.298</v>
      </c>
      <c r="O12" s="3">
        <v>23.976</v>
      </c>
      <c r="P12" s="3">
        <v>31.29</v>
      </c>
      <c r="Q12" s="2" t="s">
        <v>204</v>
      </c>
      <c r="R12" s="3">
        <v>14.024</v>
      </c>
      <c r="S12" s="3">
        <v>14.024</v>
      </c>
      <c r="T12" s="3">
        <v>16.097</v>
      </c>
      <c r="U12" s="2" t="s">
        <v>155</v>
      </c>
      <c r="V12" s="3">
        <v>14.215</v>
      </c>
      <c r="W12" s="3">
        <v>16.852</v>
      </c>
      <c r="X12" s="3">
        <v>17.624</v>
      </c>
      <c r="Y12" s="2" t="s">
        <v>131</v>
      </c>
      <c r="Z12" s="3">
        <v>18.001</v>
      </c>
      <c r="AA12" s="3">
        <v>18.001</v>
      </c>
      <c r="AB12" s="3">
        <v>19.656</v>
      </c>
      <c r="AC12" s="2" t="s">
        <v>174</v>
      </c>
      <c r="AD12" s="3">
        <v>29.131</v>
      </c>
      <c r="AE12" s="3">
        <v>35.844</v>
      </c>
      <c r="AF12" s="3">
        <v>39.758</v>
      </c>
      <c r="AG12" s="2" t="s">
        <v>134</v>
      </c>
      <c r="AH12" s="3">
        <v>33.28</v>
      </c>
      <c r="AI12" s="3">
        <v>33.28</v>
      </c>
      <c r="AJ12" s="3">
        <v>34.832</v>
      </c>
      <c r="AK12" s="2" t="s">
        <v>133</v>
      </c>
      <c r="AL12" s="3">
        <v>16.101</v>
      </c>
      <c r="AM12" s="3">
        <v>36.085</v>
      </c>
      <c r="AN12" s="3">
        <v>37.86</v>
      </c>
      <c r="AO12" s="2" t="s">
        <v>134</v>
      </c>
      <c r="AP12" s="3">
        <v>30.168</v>
      </c>
      <c r="AQ12" s="3">
        <v>30.168</v>
      </c>
      <c r="AR12" s="3">
        <v>31.102</v>
      </c>
      <c r="AS12" s="2" t="s">
        <v>135</v>
      </c>
      <c r="AT12" s="3">
        <v>31.79</v>
      </c>
      <c r="AU12" s="3">
        <v>33.248</v>
      </c>
      <c r="AV12" s="3">
        <v>35.986</v>
      </c>
      <c r="AW12" s="2" t="s">
        <v>161</v>
      </c>
      <c r="AX12" s="3">
        <v>7.443</v>
      </c>
      <c r="AY12" s="3">
        <v>8.092</v>
      </c>
      <c r="AZ12" s="3">
        <v>9.585</v>
      </c>
      <c r="BA12" s="2" t="s">
        <v>177</v>
      </c>
      <c r="BB12" s="3">
        <v>19.235</v>
      </c>
      <c r="BC12" s="3">
        <v>19.235</v>
      </c>
      <c r="BD12" s="3">
        <v>20.948</v>
      </c>
      <c r="BE12" s="2" t="s">
        <v>138</v>
      </c>
      <c r="BF12" s="3">
        <v>6.226</v>
      </c>
      <c r="BG12" s="3">
        <v>6.226</v>
      </c>
      <c r="BH12" s="3">
        <v>7.395</v>
      </c>
      <c r="BI12" s="2" t="s">
        <v>200</v>
      </c>
      <c r="BJ12" s="3">
        <v>5.789</v>
      </c>
      <c r="BK12" s="3">
        <v>12.361</v>
      </c>
      <c r="BL12" s="3">
        <v>13.455</v>
      </c>
      <c r="BM12" s="2" t="s">
        <v>178</v>
      </c>
      <c r="BN12" s="3">
        <v>4.739</v>
      </c>
      <c r="BO12" s="3">
        <v>7.46</v>
      </c>
      <c r="BP12" s="3">
        <v>9.104</v>
      </c>
      <c r="BQ12" s="2" t="s">
        <v>202</v>
      </c>
      <c r="BR12" s="3">
        <v>15.594</v>
      </c>
      <c r="BS12" s="3">
        <v>18.771</v>
      </c>
      <c r="BT12" s="3">
        <v>20.046</v>
      </c>
      <c r="BU12" s="2" t="s">
        <v>142</v>
      </c>
      <c r="BV12" s="3">
        <v>26.048</v>
      </c>
      <c r="BW12" s="3">
        <v>26.048</v>
      </c>
      <c r="BX12" s="3">
        <v>27.395</v>
      </c>
      <c r="BY12" s="2" t="s">
        <v>143</v>
      </c>
      <c r="BZ12" s="3">
        <v>12.543</v>
      </c>
      <c r="CA12" s="3">
        <v>23.468</v>
      </c>
      <c r="CB12" s="3">
        <v>24.993</v>
      </c>
      <c r="CC12" s="2" t="s">
        <v>144</v>
      </c>
      <c r="CD12" s="2" t="s">
        <v>145</v>
      </c>
      <c r="CE12" s="2" t="s">
        <v>146</v>
      </c>
      <c r="CF12" s="2" t="s">
        <v>147</v>
      </c>
      <c r="CG12" s="2" t="s">
        <v>168</v>
      </c>
      <c r="CH12" s="2" t="s">
        <v>168</v>
      </c>
      <c r="CI12" s="2" t="s">
        <v>168</v>
      </c>
      <c r="CJ12" s="2" t="s">
        <v>169</v>
      </c>
      <c r="CK12" s="2" t="s">
        <v>170</v>
      </c>
      <c r="CL12" s="2" t="s">
        <v>144</v>
      </c>
      <c r="CM12" s="3">
        <v>6.0</v>
      </c>
    </row>
    <row r="13" ht="60.75" customHeight="1">
      <c r="A13" s="2" t="s">
        <v>125</v>
      </c>
      <c r="B13" s="3">
        <v>12.119</v>
      </c>
      <c r="C13" s="3">
        <v>77.351</v>
      </c>
      <c r="D13" s="3">
        <v>83.704</v>
      </c>
      <c r="E13" s="2" t="s">
        <v>172</v>
      </c>
      <c r="F13" s="3">
        <v>2.062</v>
      </c>
      <c r="G13" s="3">
        <v>32.678</v>
      </c>
      <c r="H13" s="3">
        <v>37.733</v>
      </c>
      <c r="I13" s="2" t="s">
        <v>153</v>
      </c>
      <c r="J13" s="3">
        <v>41.82</v>
      </c>
      <c r="K13" s="3">
        <v>41.82</v>
      </c>
      <c r="L13" s="3">
        <v>45.537</v>
      </c>
      <c r="M13" s="2" t="s">
        <v>206</v>
      </c>
      <c r="N13" s="3">
        <v>3969.813</v>
      </c>
      <c r="O13" s="3">
        <v>3969.813</v>
      </c>
      <c r="P13" s="3">
        <v>3971.235</v>
      </c>
      <c r="Q13" s="2" t="s">
        <v>129</v>
      </c>
      <c r="R13" s="3">
        <v>19.605</v>
      </c>
      <c r="S13" s="3">
        <v>19.605</v>
      </c>
      <c r="T13" s="3">
        <v>21.488</v>
      </c>
      <c r="U13" s="2" t="s">
        <v>130</v>
      </c>
      <c r="V13" s="3">
        <v>22.428</v>
      </c>
      <c r="W13" s="3">
        <v>22.428</v>
      </c>
      <c r="X13" s="3">
        <v>23.898</v>
      </c>
      <c r="Y13" s="2" t="s">
        <v>158</v>
      </c>
      <c r="Z13" s="3">
        <v>47.46</v>
      </c>
      <c r="AA13" s="3">
        <v>47.46</v>
      </c>
      <c r="AB13" s="3">
        <v>49.113</v>
      </c>
      <c r="AC13" s="2" t="s">
        <v>157</v>
      </c>
      <c r="AD13" s="3">
        <v>35.457</v>
      </c>
      <c r="AE13" s="3">
        <v>35.457</v>
      </c>
      <c r="AF13" s="3">
        <v>38.286</v>
      </c>
      <c r="AG13" s="2" t="s">
        <v>186</v>
      </c>
      <c r="AH13" s="3">
        <v>27.051</v>
      </c>
      <c r="AI13" s="3">
        <v>27.051</v>
      </c>
      <c r="AJ13" s="3">
        <v>27.824</v>
      </c>
      <c r="AK13" s="2" t="s">
        <v>133</v>
      </c>
      <c r="AL13" s="3">
        <v>19.596</v>
      </c>
      <c r="AM13" s="3">
        <v>19.596</v>
      </c>
      <c r="AN13" s="3">
        <v>20.499</v>
      </c>
      <c r="AO13" s="2" t="s">
        <v>134</v>
      </c>
      <c r="AP13" s="3">
        <v>23.605</v>
      </c>
      <c r="AQ13" s="3">
        <v>23.605</v>
      </c>
      <c r="AR13" s="3">
        <v>24.624</v>
      </c>
      <c r="AS13" s="2" t="s">
        <v>176</v>
      </c>
      <c r="AT13" s="3">
        <v>16.814</v>
      </c>
      <c r="AU13" s="3">
        <v>16.814</v>
      </c>
      <c r="AV13" s="3">
        <v>17.599</v>
      </c>
      <c r="AW13" s="2" t="s">
        <v>187</v>
      </c>
      <c r="AX13" s="3">
        <v>22.852</v>
      </c>
      <c r="AY13" s="3">
        <v>22.852</v>
      </c>
      <c r="AZ13" s="3">
        <v>23.987</v>
      </c>
      <c r="BA13" s="2" t="s">
        <v>177</v>
      </c>
      <c r="BB13" s="3">
        <v>13.507</v>
      </c>
      <c r="BC13" s="3">
        <v>23.907</v>
      </c>
      <c r="BD13" s="3">
        <v>25.076</v>
      </c>
      <c r="BE13" s="2" t="s">
        <v>207</v>
      </c>
      <c r="BF13" s="3">
        <v>4.948</v>
      </c>
      <c r="BG13" s="3">
        <v>4.948</v>
      </c>
      <c r="BH13" s="3">
        <v>6.451</v>
      </c>
      <c r="BI13" s="2" t="s">
        <v>139</v>
      </c>
      <c r="BJ13" s="3">
        <v>24.89</v>
      </c>
      <c r="BK13" s="3">
        <v>24.89</v>
      </c>
      <c r="BL13" s="3">
        <v>25.792</v>
      </c>
      <c r="BM13" s="2" t="s">
        <v>140</v>
      </c>
      <c r="BN13" s="3">
        <v>15.247</v>
      </c>
      <c r="BO13" s="3">
        <v>22.948</v>
      </c>
      <c r="BP13" s="3">
        <v>23.749</v>
      </c>
      <c r="BQ13" s="2" t="s">
        <v>179</v>
      </c>
      <c r="BR13" s="3">
        <v>27.988</v>
      </c>
      <c r="BS13" s="3">
        <v>27.988</v>
      </c>
      <c r="BT13" s="3">
        <v>32.308</v>
      </c>
      <c r="BU13" s="2" t="s">
        <v>142</v>
      </c>
      <c r="BV13" s="3">
        <v>15.332</v>
      </c>
      <c r="BW13" s="3">
        <v>15.332</v>
      </c>
      <c r="BX13" s="3">
        <v>21.916</v>
      </c>
      <c r="BY13" s="2" t="s">
        <v>167</v>
      </c>
      <c r="BZ13" s="3">
        <v>52.439</v>
      </c>
      <c r="CA13" s="3">
        <v>52.439</v>
      </c>
      <c r="CB13" s="3">
        <v>54.059</v>
      </c>
      <c r="CC13" s="2" t="s">
        <v>144</v>
      </c>
      <c r="CD13" s="2" t="s">
        <v>145</v>
      </c>
      <c r="CE13" s="2" t="s">
        <v>182</v>
      </c>
      <c r="CF13" s="2" t="s">
        <v>183</v>
      </c>
      <c r="CG13" s="2" t="s">
        <v>148</v>
      </c>
      <c r="CH13" s="2" t="s">
        <v>148</v>
      </c>
      <c r="CI13" s="2" t="s">
        <v>148</v>
      </c>
      <c r="CJ13" s="2" t="s">
        <v>184</v>
      </c>
      <c r="CK13" s="2" t="s">
        <v>150</v>
      </c>
      <c r="CL13" s="2" t="s">
        <v>171</v>
      </c>
      <c r="CM13" s="3">
        <v>15.0</v>
      </c>
    </row>
    <row r="14" ht="22.5" customHeight="1">
      <c r="A14" s="2" t="s">
        <v>151</v>
      </c>
      <c r="B14" s="3">
        <v>10.104</v>
      </c>
      <c r="C14" s="3">
        <v>11.705</v>
      </c>
      <c r="D14" s="3">
        <v>12.802</v>
      </c>
      <c r="E14" s="2" t="s">
        <v>126</v>
      </c>
      <c r="F14" s="3">
        <v>5.727</v>
      </c>
      <c r="G14" s="3">
        <v>5.727</v>
      </c>
      <c r="H14" s="3">
        <v>7.057</v>
      </c>
      <c r="I14" s="2" t="s">
        <v>208</v>
      </c>
      <c r="J14" s="3">
        <v>6.823</v>
      </c>
      <c r="K14" s="3">
        <v>6.823</v>
      </c>
      <c r="L14" s="3">
        <v>8.225</v>
      </c>
      <c r="M14" s="2" t="s">
        <v>154</v>
      </c>
      <c r="N14" s="3">
        <v>5.043</v>
      </c>
      <c r="O14" s="3">
        <v>5.043</v>
      </c>
      <c r="P14" s="3">
        <v>6.12</v>
      </c>
      <c r="Q14" s="2" t="s">
        <v>129</v>
      </c>
      <c r="R14" s="3">
        <v>8.058</v>
      </c>
      <c r="S14" s="3">
        <v>8.998</v>
      </c>
      <c r="T14" s="3">
        <v>9.371</v>
      </c>
      <c r="U14" s="2" t="s">
        <v>196</v>
      </c>
      <c r="V14" s="3">
        <v>4.23</v>
      </c>
      <c r="W14" s="3">
        <v>4.23</v>
      </c>
      <c r="X14" s="3">
        <v>4.972</v>
      </c>
      <c r="Y14" s="2" t="s">
        <v>131</v>
      </c>
      <c r="Z14" s="3">
        <v>7.262</v>
      </c>
      <c r="AA14" s="3">
        <v>7.262</v>
      </c>
      <c r="AB14" s="3">
        <v>8.347</v>
      </c>
      <c r="AC14" s="2" t="s">
        <v>132</v>
      </c>
      <c r="AD14" s="3">
        <v>13.133</v>
      </c>
      <c r="AE14" s="3">
        <v>13.133</v>
      </c>
      <c r="AF14" s="3">
        <v>14.382</v>
      </c>
      <c r="AG14" s="2" t="s">
        <v>131</v>
      </c>
      <c r="AH14" s="3">
        <v>3.478</v>
      </c>
      <c r="AI14" s="3">
        <v>3.478</v>
      </c>
      <c r="AJ14" s="3">
        <v>4.222</v>
      </c>
      <c r="AK14" s="2" t="s">
        <v>209</v>
      </c>
      <c r="AL14" s="3">
        <v>6.831</v>
      </c>
      <c r="AM14" s="3">
        <v>6.831</v>
      </c>
      <c r="AN14" s="3">
        <v>7.658</v>
      </c>
      <c r="AO14" s="2" t="s">
        <v>158</v>
      </c>
      <c r="AP14" s="3">
        <v>4.758</v>
      </c>
      <c r="AQ14" s="3">
        <v>4.758</v>
      </c>
      <c r="AR14" s="3">
        <v>6.169</v>
      </c>
      <c r="AS14" s="2" t="s">
        <v>135</v>
      </c>
      <c r="AT14" s="3">
        <v>5.909</v>
      </c>
      <c r="AU14" s="3">
        <v>5.909</v>
      </c>
      <c r="AV14" s="3">
        <v>6.701</v>
      </c>
      <c r="AW14" s="2" t="s">
        <v>187</v>
      </c>
      <c r="AX14" s="3">
        <v>7.684</v>
      </c>
      <c r="AY14" s="3">
        <v>7.684</v>
      </c>
      <c r="AZ14" s="3">
        <v>8.574</v>
      </c>
      <c r="BA14" s="2" t="s">
        <v>137</v>
      </c>
      <c r="BB14" s="3">
        <v>13.885</v>
      </c>
      <c r="BC14" s="3">
        <v>23.28</v>
      </c>
      <c r="BD14" s="3">
        <v>24.138</v>
      </c>
      <c r="BE14" s="2" t="s">
        <v>192</v>
      </c>
      <c r="BF14" s="3">
        <v>3.206</v>
      </c>
      <c r="BG14" s="3">
        <v>3.206</v>
      </c>
      <c r="BH14" s="3">
        <v>4.1</v>
      </c>
      <c r="BI14" s="2" t="s">
        <v>163</v>
      </c>
      <c r="BJ14" s="3">
        <v>2.384</v>
      </c>
      <c r="BK14" s="3">
        <v>2.384</v>
      </c>
      <c r="BL14" s="3">
        <v>3.174</v>
      </c>
      <c r="BM14" s="2" t="s">
        <v>164</v>
      </c>
      <c r="BN14" s="3">
        <v>4.178</v>
      </c>
      <c r="BO14" s="3">
        <v>4.178</v>
      </c>
      <c r="BP14" s="3">
        <v>5.597</v>
      </c>
      <c r="BQ14" s="2" t="s">
        <v>141</v>
      </c>
      <c r="BR14" s="3">
        <v>5.715</v>
      </c>
      <c r="BS14" s="3">
        <v>5.715</v>
      </c>
      <c r="BT14" s="3">
        <v>6.522</v>
      </c>
      <c r="BU14" s="2" t="s">
        <v>180</v>
      </c>
      <c r="BV14" s="3">
        <v>5.171</v>
      </c>
      <c r="BW14" s="3">
        <v>5.947</v>
      </c>
      <c r="BX14" s="3">
        <v>7.168</v>
      </c>
      <c r="BY14" s="2" t="s">
        <v>197</v>
      </c>
      <c r="BZ14" s="3">
        <v>5.193</v>
      </c>
      <c r="CA14" s="3">
        <v>5.193</v>
      </c>
      <c r="CB14" s="3">
        <v>6.185</v>
      </c>
      <c r="CC14" s="2" t="s">
        <v>144</v>
      </c>
      <c r="CD14" s="2" t="s">
        <v>145</v>
      </c>
      <c r="CE14" s="2" t="s">
        <v>182</v>
      </c>
      <c r="CF14" s="2" t="s">
        <v>147</v>
      </c>
      <c r="CG14" s="2" t="s">
        <v>168</v>
      </c>
      <c r="CH14" s="2" t="s">
        <v>148</v>
      </c>
      <c r="CI14" s="2" t="s">
        <v>148</v>
      </c>
      <c r="CJ14" s="2" t="s">
        <v>169</v>
      </c>
      <c r="CK14" s="2" t="s">
        <v>170</v>
      </c>
      <c r="CL14" s="2" t="s">
        <v>144</v>
      </c>
      <c r="CM14" s="3">
        <v>2.0</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A$2:$CM$15"/>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
      <c r="B1" s="4" t="s">
        <v>125</v>
      </c>
      <c r="C1" s="4" t="s">
        <v>210</v>
      </c>
      <c r="D1" s="4" t="s">
        <v>172</v>
      </c>
      <c r="E1" s="4" t="s">
        <v>210</v>
      </c>
      <c r="F1" s="4" t="s">
        <v>173</v>
      </c>
      <c r="G1" s="4" t="s">
        <v>210</v>
      </c>
      <c r="H1" s="4" t="s">
        <v>154</v>
      </c>
      <c r="I1" s="4" t="s">
        <v>210</v>
      </c>
      <c r="J1" s="4" t="s">
        <v>129</v>
      </c>
      <c r="K1" s="4" t="s">
        <v>210</v>
      </c>
      <c r="L1" s="4" t="s">
        <v>130</v>
      </c>
      <c r="M1" s="4" t="s">
        <v>210</v>
      </c>
      <c r="N1" s="4" t="s">
        <v>158</v>
      </c>
      <c r="O1" s="4" t="s">
        <v>210</v>
      </c>
      <c r="P1" s="4" t="s">
        <v>157</v>
      </c>
      <c r="Q1" s="4" t="s">
        <v>210</v>
      </c>
      <c r="R1" s="4" t="s">
        <v>186</v>
      </c>
      <c r="S1" s="4" t="s">
        <v>210</v>
      </c>
      <c r="T1" s="4" t="s">
        <v>133</v>
      </c>
      <c r="U1" s="4" t="s">
        <v>210</v>
      </c>
      <c r="V1" s="4" t="s">
        <v>186</v>
      </c>
      <c r="W1" s="4" t="s">
        <v>210</v>
      </c>
      <c r="X1" s="4" t="s">
        <v>176</v>
      </c>
      <c r="Y1" s="4" t="s">
        <v>210</v>
      </c>
      <c r="Z1" s="4" t="s">
        <v>211</v>
      </c>
      <c r="AA1" s="4" t="s">
        <v>210</v>
      </c>
      <c r="AB1" s="4" t="s">
        <v>177</v>
      </c>
      <c r="AC1" s="4" t="s">
        <v>210</v>
      </c>
      <c r="AD1" s="4" t="s">
        <v>138</v>
      </c>
      <c r="AE1" s="4" t="s">
        <v>210</v>
      </c>
      <c r="AF1" s="4" t="s">
        <v>139</v>
      </c>
      <c r="AG1" s="4" t="s">
        <v>210</v>
      </c>
      <c r="AH1" s="4" t="s">
        <v>140</v>
      </c>
      <c r="AI1" s="4" t="s">
        <v>210</v>
      </c>
      <c r="AJ1" s="4" t="s">
        <v>179</v>
      </c>
      <c r="AK1" s="4" t="s">
        <v>210</v>
      </c>
      <c r="AL1" s="4" t="s">
        <v>142</v>
      </c>
      <c r="AM1" s="4" t="s">
        <v>210</v>
      </c>
      <c r="AN1" s="4" t="s">
        <v>167</v>
      </c>
      <c r="AO1" s="4" t="s">
        <v>210</v>
      </c>
      <c r="AP1" s="4" t="s">
        <v>212</v>
      </c>
      <c r="AQ1" s="4" t="s">
        <v>213</v>
      </c>
      <c r="AR1" s="4" t="s">
        <v>214</v>
      </c>
      <c r="AS1" s="4" t="s">
        <v>215</v>
      </c>
      <c r="AT1" s="4" t="s">
        <v>216</v>
      </c>
      <c r="AU1" s="4" t="s">
        <v>217</v>
      </c>
      <c r="AV1" s="4" t="s">
        <v>218</v>
      </c>
      <c r="AW1" s="4" t="s">
        <v>219</v>
      </c>
    </row>
    <row r="2">
      <c r="A2" s="4" t="s">
        <v>220</v>
      </c>
      <c r="B2" s="4" t="s">
        <v>0</v>
      </c>
      <c r="C2" s="4"/>
      <c r="D2" s="4" t="s">
        <v>4</v>
      </c>
      <c r="E2" s="4"/>
      <c r="F2" s="4" t="s">
        <v>8</v>
      </c>
      <c r="G2" s="4"/>
      <c r="H2" s="4" t="s">
        <v>12</v>
      </c>
      <c r="I2" s="4"/>
      <c r="J2" s="4" t="s">
        <v>16</v>
      </c>
      <c r="K2" s="4"/>
      <c r="L2" s="4" t="s">
        <v>20</v>
      </c>
      <c r="M2" s="4"/>
      <c r="N2" s="4" t="s">
        <v>24</v>
      </c>
      <c r="O2" s="4"/>
      <c r="P2" s="4" t="s">
        <v>28</v>
      </c>
      <c r="Q2" s="4"/>
      <c r="R2" s="4" t="s">
        <v>32</v>
      </c>
      <c r="S2" s="4"/>
      <c r="T2" s="4" t="s">
        <v>36</v>
      </c>
      <c r="U2" s="4"/>
      <c r="V2" s="4" t="s">
        <v>40</v>
      </c>
      <c r="W2" s="4"/>
      <c r="X2" s="4" t="s">
        <v>44</v>
      </c>
      <c r="Y2" s="4"/>
      <c r="Z2" s="4" t="s">
        <v>48</v>
      </c>
      <c r="AA2" s="4"/>
      <c r="AB2" s="4" t="s">
        <v>52</v>
      </c>
      <c r="AC2" s="4"/>
      <c r="AD2" s="4" t="s">
        <v>56</v>
      </c>
      <c r="AE2" s="4"/>
      <c r="AF2" s="4" t="s">
        <v>60</v>
      </c>
      <c r="AG2" s="4"/>
      <c r="AH2" s="4" t="s">
        <v>64</v>
      </c>
      <c r="AI2" s="4"/>
      <c r="AJ2" s="4" t="s">
        <v>68</v>
      </c>
      <c r="AK2" s="4"/>
      <c r="AL2" s="4" t="s">
        <v>72</v>
      </c>
      <c r="AM2" s="4"/>
      <c r="AN2" s="4" t="s">
        <v>76</v>
      </c>
      <c r="AO2" s="4"/>
      <c r="AP2" s="4" t="s">
        <v>221</v>
      </c>
      <c r="AQ2" s="4" t="s">
        <v>222</v>
      </c>
      <c r="AR2" s="4" t="s">
        <v>223</v>
      </c>
      <c r="AS2" s="4" t="s">
        <v>224</v>
      </c>
      <c r="AT2" s="4" t="s">
        <v>225</v>
      </c>
      <c r="AU2" s="4" t="s">
        <v>226</v>
      </c>
      <c r="AV2" s="4" t="s">
        <v>227</v>
      </c>
      <c r="AW2" s="4" t="s">
        <v>228</v>
      </c>
    </row>
    <row r="3">
      <c r="A3" s="3">
        <v>1.0</v>
      </c>
      <c r="B3" s="3">
        <f>IF('Raw Data'!A3 = B1, 1, 0)</f>
        <v>1</v>
      </c>
      <c r="C3" s="3">
        <v>99.788</v>
      </c>
      <c r="D3" s="3">
        <f>IF('Raw Data'!E3 = $D$1, 1, 0)</f>
        <v>0</v>
      </c>
      <c r="E3" s="3">
        <v>22.745</v>
      </c>
      <c r="F3" s="3">
        <f>IF('Raw Data'!I3 = $F$1, 1, 0)</f>
        <v>0</v>
      </c>
      <c r="G3" s="3">
        <v>134.742</v>
      </c>
      <c r="H3" s="3">
        <f>IF('Raw Data'!M3= $H$1, 1, 0)</f>
        <v>0</v>
      </c>
      <c r="I3" s="3">
        <v>52.504</v>
      </c>
      <c r="J3" s="3">
        <f>IF('Raw Data'!Q3 = $J$1, 1, 0)</f>
        <v>1</v>
      </c>
      <c r="K3" s="3">
        <v>32.901</v>
      </c>
      <c r="L3" s="3">
        <f>IF('Raw Data'!U3 = $L$1, 1, 0)</f>
        <v>1</v>
      </c>
      <c r="M3" s="3">
        <v>44.915</v>
      </c>
      <c r="N3" s="3">
        <f>IF('Raw Data'!Y3 = $N$1, 1, 0)</f>
        <v>0</v>
      </c>
      <c r="O3" s="3">
        <v>46.16</v>
      </c>
      <c r="P3" s="3">
        <f>IF('Raw Data'!AC3 = $P$1, 1, 0)</f>
        <v>0</v>
      </c>
      <c r="Q3" s="3">
        <v>62.276</v>
      </c>
      <c r="R3" s="3">
        <f>IF('Raw Data'!AG3 = $R$1, 1, 0)</f>
        <v>0</v>
      </c>
      <c r="S3" s="3">
        <v>145.689</v>
      </c>
      <c r="T3" s="3">
        <f>IF('Raw Data'!AK3 = $T$1, 1, 0)</f>
        <v>1</v>
      </c>
      <c r="U3" s="3">
        <v>41.626</v>
      </c>
      <c r="V3" s="3">
        <f>IF('Raw Data'!AO3 = $V$1, 1, 0)</f>
        <v>0</v>
      </c>
      <c r="W3" s="3">
        <v>38.605</v>
      </c>
      <c r="X3" s="3">
        <f>IF('Raw Data'!AS3= $X$1, 1, 0)</f>
        <v>0</v>
      </c>
      <c r="Y3" s="3">
        <v>36.232</v>
      </c>
      <c r="Z3" s="3">
        <f>IF('Raw Data'!AW3= $Z$1, 1, 0)</f>
        <v>0</v>
      </c>
      <c r="AA3" s="3">
        <v>30.871</v>
      </c>
      <c r="AB3" s="3">
        <f>IF('Raw Data'!BA3= $AB$1, 1, 0)</f>
        <v>0</v>
      </c>
      <c r="AC3" s="3">
        <v>28.261</v>
      </c>
      <c r="AD3" s="3">
        <f>IF('Raw Data'!BE3= $AD$1, 1, 0)</f>
        <v>1</v>
      </c>
      <c r="AE3" s="3">
        <v>6.231</v>
      </c>
      <c r="AF3" s="3">
        <f>IF('Raw Data'!BI3= $AF$1, 1, 0)</f>
        <v>1</v>
      </c>
      <c r="AG3" s="3">
        <v>45.744</v>
      </c>
      <c r="AH3" s="3">
        <f>IF('Raw Data'!BM3= $AH$1, 1, 0)</f>
        <v>1</v>
      </c>
      <c r="AI3" s="3">
        <v>10.685</v>
      </c>
      <c r="AJ3" s="3">
        <f>IF('Raw Data'!BQ3= $AJ$1, 1, 0)</f>
        <v>0</v>
      </c>
      <c r="AK3" s="3">
        <v>38.635</v>
      </c>
      <c r="AL3" s="3">
        <f>IF('Raw Data'!BU3= $AL$1, 1, 0)</f>
        <v>1</v>
      </c>
      <c r="AM3" s="3">
        <v>23.027</v>
      </c>
      <c r="AN3" s="3">
        <f>IF('Raw Data'!BY3= $AN$1, 1, 0)</f>
        <v>0</v>
      </c>
      <c r="AO3" s="3">
        <v>33.196</v>
      </c>
      <c r="AP3" s="5">
        <f t="shared" ref="AP3:AP14" si="1">AVERAGE(AN3,AL3,AJ3,AH3,AF3,AD3,AB3,Z3,X3,V3,T3,R3,P3,N3,L3,J3,H3,F3,D3,B3)</f>
        <v>0.4</v>
      </c>
      <c r="AQ3" s="3">
        <f>IF('Raw Data'!CC3 = "No", 2, 0)</f>
        <v>2</v>
      </c>
      <c r="AR3" s="3">
        <f>IF('Raw Data'!CD3 = "Female", 1, 0)</f>
        <v>1</v>
      </c>
      <c r="AS3" s="3">
        <f>IF('Raw Data'!CE3 = "White", 0, 1)</f>
        <v>0</v>
      </c>
      <c r="AT3" s="3">
        <f>IF('Raw Data'!CF3 = "Native Speaker", 0, 1)</f>
        <v>0</v>
      </c>
      <c r="AU3" s="3">
        <f>IF('Raw Data'!CG3 = "United States", 0, 1)</f>
        <v>1</v>
      </c>
      <c r="AV3" s="3">
        <f>IF('Raw Data'!CK3 = "English", 0, 1)</f>
        <v>1</v>
      </c>
      <c r="AW3" s="3">
        <v>2.0</v>
      </c>
    </row>
    <row r="4">
      <c r="A4" s="3">
        <v>2.0</v>
      </c>
      <c r="B4" s="3">
        <f>IF('Raw Data'!A4 = B1, 1, 0)</f>
        <v>0</v>
      </c>
      <c r="C4" s="3">
        <v>26.564</v>
      </c>
      <c r="D4" s="3">
        <f>IF('Raw Data'!E4 = $D$1, 1, 0)</f>
        <v>0</v>
      </c>
      <c r="E4" s="3">
        <v>62.04</v>
      </c>
      <c r="F4" s="3">
        <f>IF('Raw Data'!I4 = $F$1, 1, 0)</f>
        <v>0</v>
      </c>
      <c r="G4" s="3">
        <v>54.073</v>
      </c>
      <c r="H4" s="3">
        <f>IF('Raw Data'!M4 = $H$1, 1, 0)</f>
        <v>1</v>
      </c>
      <c r="I4" s="3">
        <v>174.22</v>
      </c>
      <c r="J4" s="3">
        <f>IF('Raw Data'!Q4 = $J$1, 1, 0)</f>
        <v>1</v>
      </c>
      <c r="K4" s="3">
        <v>39.798</v>
      </c>
      <c r="L4" s="3">
        <f>IF('Raw Data'!U4 = $L$1, 1, 0)</f>
        <v>0</v>
      </c>
      <c r="M4" s="3">
        <v>143.596</v>
      </c>
      <c r="N4" s="3">
        <f>IF('Raw Data'!Y4 = $N$1, 1, 0)</f>
        <v>0</v>
      </c>
      <c r="O4" s="3">
        <v>50.582</v>
      </c>
      <c r="P4" s="3">
        <f>IF('Raw Data'!AC4 = $P$1, 1, 0)</f>
        <v>1</v>
      </c>
      <c r="Q4" s="3">
        <v>43.229</v>
      </c>
      <c r="R4" s="3">
        <f>IF('Raw Data'!AG4 = $R$1, 1, 0)</f>
        <v>0</v>
      </c>
      <c r="S4" s="3">
        <v>44.121</v>
      </c>
      <c r="T4" s="3">
        <f>IF('Raw Data'!AK4 = $T$1, 1, 0)</f>
        <v>0</v>
      </c>
      <c r="U4" s="3">
        <v>83.9</v>
      </c>
      <c r="V4" s="3">
        <f>IF('Raw Data'!AO4 = $V$1, 1, 0)</f>
        <v>0</v>
      </c>
      <c r="W4" s="3">
        <v>20.779</v>
      </c>
      <c r="X4" s="3">
        <f>IF('Raw Data'!AS4= $X$1, 1, 0)</f>
        <v>0</v>
      </c>
      <c r="Y4" s="3">
        <v>77.312</v>
      </c>
      <c r="Z4" s="3">
        <f>IF('Raw Data'!AW4= $Z$1, 1, 0)</f>
        <v>0</v>
      </c>
      <c r="AA4" s="3">
        <v>14.63</v>
      </c>
      <c r="AB4" s="3">
        <f>IF('Raw Data'!BA4= $AB$1, 1, 0)</f>
        <v>0</v>
      </c>
      <c r="AC4" s="3">
        <v>34.249</v>
      </c>
      <c r="AD4" s="3">
        <f>IF('Raw Data'!BE4= $AD$1, 1, 0)</f>
        <v>1</v>
      </c>
      <c r="AE4" s="3">
        <v>6.233</v>
      </c>
      <c r="AF4" s="3">
        <f>IF('Raw Data'!BI4= $AF$1, 1, 0)</f>
        <v>0</v>
      </c>
      <c r="AG4" s="3">
        <v>7.159</v>
      </c>
      <c r="AH4" s="3">
        <f>IF('Raw Data'!BM4= $AH$1, 1, 0)</f>
        <v>0</v>
      </c>
      <c r="AI4" s="3">
        <v>14.375</v>
      </c>
      <c r="AJ4" s="3">
        <f>IF('Raw Data'!BQ4= $AJ$1, 1, 0)</f>
        <v>0</v>
      </c>
      <c r="AK4" s="3">
        <v>18.795</v>
      </c>
      <c r="AL4" s="3">
        <f>IF('Raw Data'!BU4= $AL$1, 1, 0)</f>
        <v>0</v>
      </c>
      <c r="AM4" s="3">
        <v>27.54</v>
      </c>
      <c r="AN4" s="3">
        <f>IF('Raw Data'!BY4= $AN$1, 1, 0)</f>
        <v>1</v>
      </c>
      <c r="AO4" s="3">
        <v>46.051</v>
      </c>
      <c r="AP4" s="5">
        <f t="shared" si="1"/>
        <v>0.25</v>
      </c>
      <c r="AQ4" s="3">
        <f>IF('Raw Data'!CC4 = "No", 2, 0)</f>
        <v>2</v>
      </c>
      <c r="AR4" s="3">
        <f>IF('Raw Data'!CD4 = "Female", 1, 0)</f>
        <v>1</v>
      </c>
      <c r="AS4" s="3">
        <f>IF('Raw Data'!CE4 = "White", 0, 1)</f>
        <v>0</v>
      </c>
      <c r="AT4" s="3">
        <f>IF('Raw Data'!CF4 = "Native Speaker", 0, 1)</f>
        <v>0</v>
      </c>
      <c r="AU4" s="3">
        <f>IF('Raw Data'!CG4 = "United States", 0, 1)</f>
        <v>0</v>
      </c>
      <c r="AV4" s="3">
        <f>IF('Raw Data'!CK4 = "English", 0, 1)</f>
        <v>0</v>
      </c>
      <c r="AW4" s="3"/>
    </row>
    <row r="5">
      <c r="A5" s="3">
        <v>3.0</v>
      </c>
      <c r="B5" s="3">
        <f>IF('Raw Data'!A5= B1, 1, 0)</f>
        <v>1</v>
      </c>
      <c r="C5" s="3">
        <v>41.445</v>
      </c>
      <c r="D5" s="3">
        <f>IF('Raw Data'!E5 = $D$1, 1, 0)</f>
        <v>1</v>
      </c>
      <c r="E5" s="3">
        <v>26.599</v>
      </c>
      <c r="F5" s="3">
        <f>IF('Raw Data'!I5 = $F$1, 1, 0)</f>
        <v>1</v>
      </c>
      <c r="G5" s="3">
        <v>41.602</v>
      </c>
      <c r="H5" s="3">
        <f>IF('Raw Data'!M5 = $H$1, 1, 0)</f>
        <v>0</v>
      </c>
      <c r="I5" s="3">
        <v>38.343</v>
      </c>
      <c r="J5" s="3">
        <f>IF('Raw Data'!Q5 = $J$1, 1, 0)</f>
        <v>1</v>
      </c>
      <c r="K5" s="3">
        <v>31.1</v>
      </c>
      <c r="L5" s="3">
        <f>IF('Raw Data'!U5 = $L$1, 1, 0)</f>
        <v>1</v>
      </c>
      <c r="M5" s="3">
        <v>19.394</v>
      </c>
      <c r="N5" s="3">
        <f>IF('Raw Data'!Y5 = $N$1, 1, 0)</f>
        <v>0</v>
      </c>
      <c r="O5" s="3">
        <v>38.766</v>
      </c>
      <c r="P5" s="3">
        <f>IF('Raw Data'!AC5 = $P$1, 1, 0)</f>
        <v>0</v>
      </c>
      <c r="Q5" s="3">
        <v>44.598</v>
      </c>
      <c r="R5" s="3">
        <f>IF('Raw Data'!AG5 = $R$1, 1, 0)</f>
        <v>0</v>
      </c>
      <c r="S5" s="3">
        <v>52.152</v>
      </c>
      <c r="T5" s="3">
        <f>IF('Raw Data'!AK5 = $T$1, 1, 0)</f>
        <v>0</v>
      </c>
      <c r="U5" s="3">
        <v>23.0</v>
      </c>
      <c r="V5" s="3">
        <f>IF('Raw Data'!AO5 = $V$1, 1, 0)</f>
        <v>0</v>
      </c>
      <c r="W5" s="3">
        <v>39.894</v>
      </c>
      <c r="X5" s="3">
        <f>IF('Raw Data'!AS5= $X$1, 1, 0)</f>
        <v>1</v>
      </c>
      <c r="Y5" s="3">
        <v>35.765</v>
      </c>
      <c r="Z5" s="3">
        <f>IF('Raw Data'!AW5= $Z$1, 1, 0)</f>
        <v>0</v>
      </c>
      <c r="AA5" s="3">
        <v>41.768</v>
      </c>
      <c r="AB5" s="3">
        <f>IF('Raw Data'!BA5= $AB$1, 1, 0)</f>
        <v>1</v>
      </c>
      <c r="AC5" s="3">
        <v>12.039</v>
      </c>
      <c r="AD5" s="3">
        <f>IF('Raw Data'!BE5= $AD$1, 1, 0)</f>
        <v>1</v>
      </c>
      <c r="AE5" s="3">
        <v>17.099</v>
      </c>
      <c r="AF5" s="3">
        <f>IF('Raw Data'!BI5= $AF$1, 1, 0)</f>
        <v>1</v>
      </c>
      <c r="AG5" s="3">
        <v>16.9</v>
      </c>
      <c r="AH5" s="3">
        <f>IF('Raw Data'!BM5= $AH$1, 1, 0)</f>
        <v>0</v>
      </c>
      <c r="AI5" s="3">
        <v>364.828</v>
      </c>
      <c r="AJ5" s="3">
        <f>IF('Raw Data'!BQ5= $AJ$1, 1, 0)</f>
        <v>1</v>
      </c>
      <c r="AK5" s="3">
        <v>39.859</v>
      </c>
      <c r="AL5" s="3">
        <f>IF('Raw Data'!BU5= $AL$1, 1, 0)</f>
        <v>0</v>
      </c>
      <c r="AM5" s="3">
        <v>33.339</v>
      </c>
      <c r="AN5" s="3">
        <f>IF('Raw Data'!BY5= $AN$1, 1, 0)</f>
        <v>0</v>
      </c>
      <c r="AO5" s="3">
        <v>20.335</v>
      </c>
      <c r="AP5" s="5">
        <f t="shared" si="1"/>
        <v>0.5</v>
      </c>
      <c r="AQ5" s="3">
        <f>IF('Raw Data'!CC5 = "No", 2, 0)</f>
        <v>2</v>
      </c>
      <c r="AR5" s="3">
        <f>IF('Raw Data'!CD5 = "Female", 1, 0)</f>
        <v>0</v>
      </c>
      <c r="AS5" s="3">
        <f>IF('Raw Data'!CE5 = "White", 0, 1)</f>
        <v>1</v>
      </c>
      <c r="AT5" s="3">
        <f>IF('Raw Data'!CF5 = "Native Speaker", 0, 1)</f>
        <v>1</v>
      </c>
      <c r="AU5" s="3">
        <f>IF('Raw Data'!CG5 = "United States", 0, 1)</f>
        <v>1</v>
      </c>
      <c r="AV5" s="3">
        <f>IF('Raw Data'!CK5 = "English", 0, 1)</f>
        <v>1</v>
      </c>
      <c r="AW5" s="3">
        <v>4.0</v>
      </c>
    </row>
    <row r="6">
      <c r="A6" s="3">
        <v>4.0</v>
      </c>
      <c r="B6" s="3">
        <f>IF('Raw Data'!A6 = B1, 1, 0)</f>
        <v>0</v>
      </c>
      <c r="C6" s="3">
        <v>201.14</v>
      </c>
      <c r="D6" s="3">
        <f>IF('Raw Data'!E6 = $D$1, 1, 0)</f>
        <v>1</v>
      </c>
      <c r="E6" s="3">
        <v>43.956</v>
      </c>
      <c r="F6" s="3">
        <f>IF('Raw Data'!I6 = $F$1, 1, 0)</f>
        <v>1</v>
      </c>
      <c r="G6" s="3">
        <v>220.431</v>
      </c>
      <c r="H6" s="3">
        <f>IF('Raw Data'!M6 = $H$1, 1, 0)</f>
        <v>1</v>
      </c>
      <c r="I6" s="3">
        <v>106.081</v>
      </c>
      <c r="J6" s="3">
        <f>IF('Raw Data'!Q6 = $J$1, 1, 0)</f>
        <v>1</v>
      </c>
      <c r="K6" s="3">
        <v>35.503</v>
      </c>
      <c r="L6" s="3">
        <f>IF('Raw Data'!U6 = $L$1, 1, 0)</f>
        <v>1</v>
      </c>
      <c r="M6" s="3">
        <v>247.872</v>
      </c>
      <c r="N6" s="3">
        <f>IF('Raw Data'!Y6 = $N$1, 1, 0)</f>
        <v>1</v>
      </c>
      <c r="O6" s="3">
        <v>55.189</v>
      </c>
      <c r="P6" s="3">
        <f>IF('Raw Data'!AC6 = $P$1, 1, 0)</f>
        <v>0</v>
      </c>
      <c r="Q6" s="3">
        <v>222.844</v>
      </c>
      <c r="R6" s="3">
        <f>IF('Raw Data'!AG6 = $R$1, 1, 0)</f>
        <v>0</v>
      </c>
      <c r="S6" s="3">
        <v>50.885</v>
      </c>
      <c r="T6" s="3">
        <f>IF('Raw Data'!AK6 = $T$1, 1, 0)</f>
        <v>1</v>
      </c>
      <c r="U6" s="3">
        <v>113.563</v>
      </c>
      <c r="V6" s="3">
        <f>IF('Raw Data'!AO6 = $V$1, 1, 0)</f>
        <v>1</v>
      </c>
      <c r="W6" s="3">
        <v>38.159</v>
      </c>
      <c r="X6" s="3">
        <f>IF('Raw Data'!AS6= $X$1, 1, 0)</f>
        <v>1</v>
      </c>
      <c r="Y6" s="3">
        <v>59.626</v>
      </c>
      <c r="Z6" s="3">
        <f>IF('Raw Data'!AW6= $Z$1, 1, 0)</f>
        <v>0</v>
      </c>
      <c r="AA6" s="3">
        <v>65.132</v>
      </c>
      <c r="AB6" s="3">
        <f>IF('Raw Data'!BA6= $AB$1, 1, 0)</f>
        <v>1</v>
      </c>
      <c r="AC6" s="3">
        <v>45.85</v>
      </c>
      <c r="AD6" s="3">
        <f>IF('Raw Data'!BE6= $AD$1, 1, 0)</f>
        <v>1</v>
      </c>
      <c r="AE6" s="3">
        <v>180.166</v>
      </c>
      <c r="AF6" s="3">
        <f>IF('Raw Data'!BI6= $AF$1, 1, 0)</f>
        <v>1</v>
      </c>
      <c r="AG6" s="3">
        <v>48.549</v>
      </c>
      <c r="AH6" s="3">
        <f>IF('Raw Data'!BM6= $AH$1, 1, 0)</f>
        <v>1</v>
      </c>
      <c r="AI6" s="3">
        <v>9.368</v>
      </c>
      <c r="AJ6" s="3">
        <f>IF('Raw Data'!BQ6= $AJ$1, 1, 0)</f>
        <v>1</v>
      </c>
      <c r="AK6" s="3">
        <v>42.15</v>
      </c>
      <c r="AL6" s="3">
        <f>IF('Raw Data'!BU6= $AL$1, 1, 0)</f>
        <v>0</v>
      </c>
      <c r="AM6" s="3">
        <v>69.134</v>
      </c>
      <c r="AN6" s="3">
        <f>IF('Raw Data'!BY6= $AN$1, 1, 0)</f>
        <v>1</v>
      </c>
      <c r="AO6" s="3">
        <v>40.357</v>
      </c>
      <c r="AP6" s="5">
        <f t="shared" si="1"/>
        <v>0.75</v>
      </c>
      <c r="AQ6" s="3">
        <f>IF('Raw Data'!CC6 = "No", 2, 0)</f>
        <v>2</v>
      </c>
      <c r="AR6" s="3">
        <f>IF('Raw Data'!CD6 = "Female", 1, 0)</f>
        <v>1</v>
      </c>
      <c r="AS6" s="3">
        <f>IF('Raw Data'!CE6 = "White", 0, 1)</f>
        <v>1</v>
      </c>
      <c r="AT6" s="3">
        <f>IF('Raw Data'!CF6 = "Native Speaker", 0, 1)</f>
        <v>0</v>
      </c>
      <c r="AU6" s="3">
        <f>IF('Raw Data'!CG6 = "United States", 0, 1)</f>
        <v>0</v>
      </c>
      <c r="AV6" s="3">
        <f>IF('Raw Data'!CK6 = "English", 0, 1)</f>
        <v>0</v>
      </c>
    </row>
    <row r="7">
      <c r="A7" s="3">
        <v>5.0</v>
      </c>
      <c r="B7" s="3">
        <f>IF('Raw Data'!A7 = B1, 1, 0)</f>
        <v>0</v>
      </c>
      <c r="C7" s="3">
        <v>21.965</v>
      </c>
      <c r="D7" s="3">
        <f>IF('Raw Data'!E7 = $D$1, 1, 0)</f>
        <v>1</v>
      </c>
      <c r="E7" s="3">
        <v>39.044</v>
      </c>
      <c r="F7" s="3">
        <f>IF('Raw Data'!I7 = $F$1, 1, 0)</f>
        <v>0</v>
      </c>
      <c r="G7" s="3">
        <v>12.94</v>
      </c>
      <c r="H7" s="3">
        <f>IF('Raw Data'!M7 = $H$1, 1, 0)</f>
        <v>1</v>
      </c>
      <c r="I7" s="3">
        <v>23.401</v>
      </c>
      <c r="J7" s="3">
        <f>IF('Raw Data'!Q7 = $J$1, 1, 0)</f>
        <v>1</v>
      </c>
      <c r="K7" s="3">
        <v>26.538</v>
      </c>
      <c r="L7" s="3">
        <f>IF('Raw Data'!U7 = $L$1, 1, 0)</f>
        <v>1</v>
      </c>
      <c r="M7" s="3">
        <v>25.589</v>
      </c>
      <c r="N7" s="3">
        <f>IF('Raw Data'!Y7 = $N$1, 1, 0)</f>
        <v>0</v>
      </c>
      <c r="O7" s="3">
        <v>35.808</v>
      </c>
      <c r="P7" s="3">
        <f>IF('Raw Data'!AC7 = $P$1, 1, 0)</f>
        <v>0</v>
      </c>
      <c r="Q7" s="3">
        <v>51.201</v>
      </c>
      <c r="R7" s="3">
        <f>IF('Raw Data'!AG7 = $R$1, 1, 0)</f>
        <v>0</v>
      </c>
      <c r="S7" s="3">
        <v>20.148</v>
      </c>
      <c r="T7" s="3">
        <f>IF('Raw Data'!AK7 = $T$1, 1, 0)</f>
        <v>1</v>
      </c>
      <c r="U7" s="3">
        <v>40.574</v>
      </c>
      <c r="V7" s="3">
        <f>IF('Raw Data'!AO7 = $V$1, 1, 0)</f>
        <v>0</v>
      </c>
      <c r="W7" s="3">
        <v>28.988</v>
      </c>
      <c r="X7" s="3">
        <f>IF('Raw Data'!AS7= $X$1, 1, 0)</f>
        <v>0</v>
      </c>
      <c r="Y7" s="3">
        <v>22.746</v>
      </c>
      <c r="Z7" s="3">
        <f>IF('Raw Data'!AW7= $Z$1, 1, 0)</f>
        <v>0</v>
      </c>
      <c r="AA7" s="3">
        <v>15.489</v>
      </c>
      <c r="AB7" s="3">
        <f>IF('Raw Data'!BA7= $AB$1, 1, 0)</f>
        <v>1</v>
      </c>
      <c r="AC7" s="3">
        <v>11.51</v>
      </c>
      <c r="AD7" s="3">
        <f>IF('Raw Data'!BE7= $AD$1, 1, 0)</f>
        <v>0</v>
      </c>
      <c r="AE7" s="3">
        <v>33.601</v>
      </c>
      <c r="AF7" s="3">
        <f>IF('Raw Data'!BI7= $AF$1, 1, 0)</f>
        <v>1</v>
      </c>
      <c r="AG7" s="3">
        <v>14.983</v>
      </c>
      <c r="AH7" s="3">
        <f>IF('Raw Data'!BM7= $AH$1, 1, 0)</f>
        <v>0</v>
      </c>
      <c r="AI7" s="3">
        <v>14.384</v>
      </c>
      <c r="AJ7" s="3">
        <f>IF('Raw Data'!BQ7= $AJ$1, 1, 0)</f>
        <v>0</v>
      </c>
      <c r="AK7" s="3">
        <v>23.235</v>
      </c>
      <c r="AL7" s="3">
        <f>IF('Raw Data'!BU7= $AL$1, 1, 0)</f>
        <v>0</v>
      </c>
      <c r="AM7" s="3">
        <v>3.123</v>
      </c>
      <c r="AN7" s="3">
        <f>IF('Raw Data'!BY7= $AN$1, 1, 0)</f>
        <v>0</v>
      </c>
      <c r="AO7" s="3">
        <v>1.024</v>
      </c>
      <c r="AP7" s="5">
        <f t="shared" si="1"/>
        <v>0.35</v>
      </c>
      <c r="AQ7" s="3">
        <f>IF('Raw Data'!CC7 = "No", 2, 0)</f>
        <v>2</v>
      </c>
      <c r="AR7" s="3">
        <f>IF('Raw Data'!CD7 = "Female", 1, 0)</f>
        <v>1</v>
      </c>
      <c r="AS7" s="3">
        <f>IF('Raw Data'!CE7 = "White", 0, 1)</f>
        <v>1</v>
      </c>
      <c r="AT7" s="3">
        <f>IF('Raw Data'!CF7 = "Native Speaker", 0, 1)</f>
        <v>1</v>
      </c>
      <c r="AU7" s="3">
        <f>IF('Raw Data'!CG7 = "United States", 0, 1)</f>
        <v>0</v>
      </c>
      <c r="AV7" s="3">
        <f>IF('Raw Data'!CK7 = "English", 0, 1)</f>
        <v>1</v>
      </c>
    </row>
    <row r="8">
      <c r="A8" s="3">
        <v>6.0</v>
      </c>
      <c r="B8" s="3">
        <f>IF('Raw Data'!A8= B1, 1, 0)</f>
        <v>1</v>
      </c>
      <c r="C8" s="3">
        <v>28.667</v>
      </c>
      <c r="D8" s="3">
        <f>IF('Raw Data'!E8 = $D$1, 1, 0)</f>
        <v>0</v>
      </c>
      <c r="E8" s="3">
        <v>204.879</v>
      </c>
      <c r="F8" s="3">
        <f>IF('Raw Data'!I8 = $F$1, 1, 0)</f>
        <v>0</v>
      </c>
      <c r="G8" s="3">
        <v>125.944</v>
      </c>
      <c r="H8" s="3">
        <f>IF('Raw Data'!M8 = $H$1, 1, 0)</f>
        <v>1</v>
      </c>
      <c r="I8" s="3">
        <v>87.145</v>
      </c>
      <c r="J8" s="3">
        <f>IF('Raw Data'!Q8 = $J$1, 1, 0)</f>
        <v>1</v>
      </c>
      <c r="K8" s="3">
        <v>42.367</v>
      </c>
      <c r="L8" s="3">
        <f>IF('Raw Data'!U8 = $L$1, 1, 0)</f>
        <v>0</v>
      </c>
      <c r="M8" s="3">
        <v>129.784</v>
      </c>
      <c r="N8" s="3">
        <f>IF('Raw Data'!Y8 = $N$1, 1, 0)</f>
        <v>1</v>
      </c>
      <c r="O8" s="3">
        <v>48.964</v>
      </c>
      <c r="P8" s="3">
        <f>IF('Raw Data'!AC8 = $P$1, 1, 0)</f>
        <v>1</v>
      </c>
      <c r="Q8" s="3">
        <v>151.0</v>
      </c>
      <c r="R8" s="3">
        <f>IF('Raw Data'!AG8 = $R$1, 1, 0)</f>
        <v>1</v>
      </c>
      <c r="S8" s="3">
        <v>30.047</v>
      </c>
      <c r="T8" s="3">
        <f>IF('Raw Data'!AK8 = $T$1, 1, 0)</f>
        <v>1</v>
      </c>
      <c r="U8" s="3">
        <v>48.285</v>
      </c>
      <c r="V8" s="3">
        <f>IF('Raw Data'!AO8 = $V$1, 1, 0)</f>
        <v>0</v>
      </c>
      <c r="W8" s="3">
        <v>112.178</v>
      </c>
      <c r="X8" s="3">
        <f>IF('Raw Data'!AS8= $X$1, 1, 0)</f>
        <v>0</v>
      </c>
      <c r="Y8" s="3">
        <v>25.5</v>
      </c>
      <c r="Z8" s="3">
        <f>IF('Raw Data'!AW8= $Z$1, 1, 0)</f>
        <v>0</v>
      </c>
      <c r="AA8" s="3">
        <v>13.67</v>
      </c>
      <c r="AB8" s="3">
        <f>IF('Raw Data'!BA8= $AB$1, 1, 0)</f>
        <v>1</v>
      </c>
      <c r="AC8" s="3">
        <v>37.02</v>
      </c>
      <c r="AD8" s="3">
        <f>IF('Raw Data'!BE8= $AD$1, 1, 0)</f>
        <v>1</v>
      </c>
      <c r="AE8" s="3">
        <v>176.0</v>
      </c>
      <c r="AF8" s="3">
        <f>IF('Raw Data'!BI8= $AF$1, 1, 0)</f>
        <v>1</v>
      </c>
      <c r="AG8" s="3">
        <v>52.3</v>
      </c>
      <c r="AH8" s="3">
        <f>IF('Raw Data'!BM8= $AH$1, 1, 0)</f>
        <v>1</v>
      </c>
      <c r="AI8" s="3">
        <v>63.01</v>
      </c>
      <c r="AJ8" s="3">
        <f>IF('Raw Data'!BQ8= $AJ$1, 1, 0)</f>
        <v>1</v>
      </c>
      <c r="AK8" s="3">
        <v>53.484</v>
      </c>
      <c r="AL8" s="3">
        <f>IF('Raw Data'!BU8= $AL$1, 1, 0)</f>
        <v>1</v>
      </c>
      <c r="AM8" s="3">
        <v>273.402</v>
      </c>
      <c r="AN8" s="3">
        <f>IF('Raw Data'!BY8= $AN$1, 1, 0)</f>
        <v>0</v>
      </c>
      <c r="AO8" s="3">
        <v>15.989</v>
      </c>
      <c r="AP8" s="5">
        <f t="shared" si="1"/>
        <v>0.65</v>
      </c>
      <c r="AQ8" s="3">
        <f>IF('Raw Data'!CC8 = "No", 2, 0)</f>
        <v>2</v>
      </c>
      <c r="AR8" s="3">
        <f>IF('Raw Data'!CD8 = "Female", 1, 0)</f>
        <v>0</v>
      </c>
      <c r="AS8" s="3">
        <f>IF('Raw Data'!CE8 = "White", 0, 1)</f>
        <v>0</v>
      </c>
      <c r="AT8" s="3">
        <f>IF('Raw Data'!CF8 = "Native Speaker", 0, 1)</f>
        <v>0</v>
      </c>
      <c r="AU8" s="3">
        <f>IF('Raw Data'!CG8 = "United States", 0, 1)</f>
        <v>0</v>
      </c>
      <c r="AV8" s="3">
        <f>IF('Raw Data'!CK8 = "English", 0, 1)</f>
        <v>0</v>
      </c>
    </row>
    <row r="9">
      <c r="A9" s="3">
        <v>7.0</v>
      </c>
      <c r="B9" s="3">
        <f>IF('Raw Data'!A9 = B1, 1, 0)</f>
        <v>1</v>
      </c>
      <c r="C9" s="3">
        <v>111.819</v>
      </c>
      <c r="D9" s="3">
        <f>IF('Raw Data'!E9 = $D$1, 1, 0)</f>
        <v>1</v>
      </c>
      <c r="E9" s="3">
        <v>53.343</v>
      </c>
      <c r="F9" s="3">
        <f>IF('Raw Data'!I9 = $F$1, 1, 0)</f>
        <v>1</v>
      </c>
      <c r="G9" s="3">
        <v>191.219</v>
      </c>
      <c r="H9" s="3">
        <f>IF('Raw Data'!M9 = $H$1, 1, 0)</f>
        <v>0</v>
      </c>
      <c r="I9" s="3">
        <v>174.651</v>
      </c>
      <c r="J9" s="3">
        <f>IF('Raw Data'!Q9 = $J$1, 1, 0)</f>
        <v>1</v>
      </c>
      <c r="K9" s="3">
        <v>122.81</v>
      </c>
      <c r="L9" s="3">
        <f>IF('Raw Data'!U9 = $L$1, 1, 0)</f>
        <v>1</v>
      </c>
      <c r="M9" s="3">
        <v>141.241</v>
      </c>
      <c r="N9" s="3">
        <f>IF('Raw Data'!Y9 = $N$1, 1, 0)</f>
        <v>1</v>
      </c>
      <c r="O9" s="3">
        <v>61.183</v>
      </c>
      <c r="P9" s="3">
        <f>IF('Raw Data'!AC9 = $P$1, 1, 0)</f>
        <v>1</v>
      </c>
      <c r="Q9" s="3">
        <v>200.455</v>
      </c>
      <c r="R9" s="3">
        <f>IF('Raw Data'!AG9 = $R$1, 1, 0)</f>
        <v>1</v>
      </c>
      <c r="S9" s="3">
        <v>259.488</v>
      </c>
      <c r="T9" s="3">
        <f>IF('Raw Data'!AK9 = $T$1, 1, 0)</f>
        <v>0</v>
      </c>
      <c r="U9" s="3">
        <v>106.582</v>
      </c>
      <c r="V9" s="3">
        <f>IF('Raw Data'!AO9 = $V$1, 1, 0)</f>
        <v>1</v>
      </c>
      <c r="W9" s="3">
        <v>200.488</v>
      </c>
      <c r="X9" s="3">
        <f>IF('Raw Data'!AS9= $X$1, 1, 0)</f>
        <v>0</v>
      </c>
      <c r="Y9" s="3">
        <v>414.139</v>
      </c>
      <c r="Z9" s="3">
        <f>IF('Raw Data'!AW9= $Z$1, 1, 0)</f>
        <v>0</v>
      </c>
      <c r="AA9" s="3">
        <v>457.372</v>
      </c>
      <c r="AB9" s="3">
        <f>IF('Raw Data'!BA9= $AB$1, 1, 0)</f>
        <v>0</v>
      </c>
      <c r="AC9" s="3">
        <v>2.573</v>
      </c>
      <c r="AD9" s="3">
        <f>IF('Raw Data'!BE9= $AD$1, 1, 0)</f>
        <v>0</v>
      </c>
      <c r="AE9" s="3">
        <v>1.568</v>
      </c>
      <c r="AF9" s="3">
        <f>IF('Raw Data'!BI9= $AF$1, 1, 0)</f>
        <v>0</v>
      </c>
      <c r="AG9" s="3">
        <v>9.221</v>
      </c>
      <c r="AH9" s="3">
        <f>IF('Raw Data'!BM9= $AH$1, 1, 0)</f>
        <v>0</v>
      </c>
      <c r="AI9" s="3">
        <v>10.449</v>
      </c>
      <c r="AJ9" s="3">
        <f>IF('Raw Data'!BQ9= $AJ$1, 1, 0)</f>
        <v>0</v>
      </c>
      <c r="AK9" s="3">
        <v>3.057</v>
      </c>
      <c r="AL9" s="3">
        <f>IF('Raw Data'!BU9= $AL$1, 1, 0)</f>
        <v>0</v>
      </c>
      <c r="AM9" s="3">
        <v>1.293</v>
      </c>
      <c r="AN9" s="3">
        <f>IF('Raw Data'!BY9= $AN$1, 1, 0)</f>
        <v>0</v>
      </c>
      <c r="AO9" s="3">
        <v>0.989</v>
      </c>
      <c r="AP9" s="5">
        <f t="shared" si="1"/>
        <v>0.45</v>
      </c>
      <c r="AQ9" s="3">
        <f>IF('Raw Data'!CC9 = "No", 2, 0)</f>
        <v>2</v>
      </c>
      <c r="AR9" s="3">
        <f>IF('Raw Data'!CD9 = "Female", 1, 0)</f>
        <v>0</v>
      </c>
      <c r="AS9" s="3">
        <f>IF('Raw Data'!CE9 = "White", 0, 1)</f>
        <v>1</v>
      </c>
      <c r="AT9" s="3">
        <f>IF('Raw Data'!CF9 = "Native Speaker", 0, 1)</f>
        <v>0</v>
      </c>
      <c r="AU9" s="3">
        <f>IF('Raw Data'!CG9 = "United States", 0, 1)</f>
        <v>0</v>
      </c>
      <c r="AV9" s="3">
        <f>IF('Raw Data'!CK9 = "English", 0, 1)</f>
        <v>0</v>
      </c>
    </row>
    <row r="10">
      <c r="A10" s="3">
        <v>8.0</v>
      </c>
      <c r="B10" s="3">
        <f>IF('Raw Data'!A10 = B1, 1, 0)</f>
        <v>1</v>
      </c>
      <c r="C10" s="3">
        <v>141.301</v>
      </c>
      <c r="D10" s="3">
        <f>IF('Raw Data'!E10 = $D$1, 1, 0)</f>
        <v>0</v>
      </c>
      <c r="E10" s="3">
        <v>142.455</v>
      </c>
      <c r="F10" s="3">
        <f>IF('Raw Data'!I10 = $F$1, 1, 0)</f>
        <v>1</v>
      </c>
      <c r="G10" s="3">
        <v>39.243</v>
      </c>
      <c r="H10" s="3">
        <f>IF('Raw Data'!M10 = $H$1, 1, 0)</f>
        <v>1</v>
      </c>
      <c r="I10" s="3">
        <v>315.285</v>
      </c>
      <c r="J10" s="3">
        <f>IF('Raw Data'!Q10 = $J$1, 1, 0)</f>
        <v>1</v>
      </c>
      <c r="K10" s="3">
        <v>111.223</v>
      </c>
      <c r="L10" s="3">
        <f>IF('Raw Data'!U10 = $L$1, 1, 0)</f>
        <v>1</v>
      </c>
      <c r="M10" s="3">
        <v>141.953</v>
      </c>
      <c r="N10" s="3">
        <f>IF('Raw Data'!Y10 = $N$1, 1, 0)</f>
        <v>1</v>
      </c>
      <c r="O10" s="3">
        <v>117.665</v>
      </c>
      <c r="P10" s="3">
        <f>IF('Raw Data'!AC10 = $P$1, 1, 0)</f>
        <v>1</v>
      </c>
      <c r="Q10" s="3">
        <v>70.535</v>
      </c>
      <c r="R10" s="3">
        <f>IF('Raw Data'!AG10 = $R$1, 1, 0)</f>
        <v>1</v>
      </c>
      <c r="S10" s="3">
        <v>177.885</v>
      </c>
      <c r="T10" s="3">
        <f>IF('Raw Data'!AK10 = $T$1, 1, 0)</f>
        <v>0</v>
      </c>
      <c r="U10" s="3">
        <v>179.349</v>
      </c>
      <c r="V10" s="3">
        <f>IF('Raw Data'!AO10 = $V$1, 1, 0)</f>
        <v>0</v>
      </c>
      <c r="W10" s="3">
        <v>164.403</v>
      </c>
      <c r="X10" s="3">
        <f>IF('Raw Data'!AS10= $X$1, 1, 0)</f>
        <v>0</v>
      </c>
      <c r="Y10" s="3">
        <v>146.132</v>
      </c>
      <c r="Z10" s="3">
        <f>IF('Raw Data'!AW10= $Z$1, 1, 0)</f>
        <v>0</v>
      </c>
      <c r="AA10" s="3">
        <v>18.524</v>
      </c>
      <c r="AB10" s="3">
        <f>IF('Raw Data'!BA10= $AB$1, 1, 0)</f>
        <v>1</v>
      </c>
      <c r="AC10" s="3">
        <v>115.076</v>
      </c>
      <c r="AD10" s="3">
        <f>IF('Raw Data'!BE10= $AD$1, 1, 0)</f>
        <v>1</v>
      </c>
      <c r="AE10" s="3">
        <v>22.457</v>
      </c>
      <c r="AF10" s="3">
        <f>IF('Raw Data'!BI10= $AF$1, 1, 0)</f>
        <v>0</v>
      </c>
      <c r="AG10" s="3">
        <v>346.797</v>
      </c>
      <c r="AH10" s="3">
        <f>IF('Raw Data'!BM10= $AH$1, 1, 0)</f>
        <v>0</v>
      </c>
      <c r="AI10" s="3">
        <v>219.986</v>
      </c>
      <c r="AJ10" s="3">
        <f>IF('Raw Data'!BQ10= $AJ$1, 1, 0)</f>
        <v>0</v>
      </c>
      <c r="AK10" s="3">
        <v>19.494</v>
      </c>
      <c r="AL10" s="3">
        <f>IF('Raw Data'!BU10= $AL$1, 1, 0)</f>
        <v>1</v>
      </c>
      <c r="AM10" s="3">
        <v>73.219</v>
      </c>
      <c r="AN10" s="3">
        <f>IF('Raw Data'!BY10= $AN$1, 1, 0)</f>
        <v>0</v>
      </c>
      <c r="AO10" s="3">
        <v>245.215</v>
      </c>
      <c r="AP10" s="5">
        <f t="shared" si="1"/>
        <v>0.55</v>
      </c>
      <c r="AQ10" s="3">
        <f>IF('Raw Data'!CC10 = "No", 2, 0)</f>
        <v>2</v>
      </c>
      <c r="AR10" s="3">
        <f>IF('Raw Data'!CD10 = "Female", 1, 0)</f>
        <v>0</v>
      </c>
      <c r="AS10" s="3">
        <f>IF('Raw Data'!CE10 = "White", 0, 1)</f>
        <v>1</v>
      </c>
      <c r="AT10" s="3">
        <f>IF('Raw Data'!CF10 = "Native Speaker", 0, 1)</f>
        <v>1</v>
      </c>
      <c r="AU10" s="3">
        <f>IF('Raw Data'!CG10 = "United States", 0, 1)</f>
        <v>0</v>
      </c>
      <c r="AV10" s="3">
        <f>IF('Raw Data'!CK10 = "English", 0, 1)</f>
        <v>1</v>
      </c>
    </row>
    <row r="11">
      <c r="A11" s="3">
        <v>9.0</v>
      </c>
      <c r="B11" s="3">
        <f>IF('Raw Data'!A11 = B1, 1, 0)</f>
        <v>1</v>
      </c>
      <c r="C11" s="3">
        <v>7.167</v>
      </c>
      <c r="D11" s="3">
        <f>IF('Raw Data'!E11 = $D$1, 1, 0)</f>
        <v>1</v>
      </c>
      <c r="E11" s="3">
        <v>83.798</v>
      </c>
      <c r="F11" s="3">
        <f>IF('Raw Data'!I11 = $F$1, 1, 0)</f>
        <v>1</v>
      </c>
      <c r="G11" s="3">
        <v>154.93</v>
      </c>
      <c r="H11" s="3">
        <f>IF('Raw Data'!M11 = $H$1, 1, 0)</f>
        <v>0</v>
      </c>
      <c r="I11" s="3">
        <v>87.551</v>
      </c>
      <c r="J11" s="3">
        <f>IF('Raw Data'!Q11 = $J$1, 1, 0)</f>
        <v>0</v>
      </c>
      <c r="K11" s="3">
        <v>107.795</v>
      </c>
      <c r="L11" s="3">
        <f>IF('Raw Data'!U11 = $L$1, 1, 0)</f>
        <v>1</v>
      </c>
      <c r="M11" s="3">
        <v>407.428</v>
      </c>
      <c r="N11" s="3">
        <f>IF('Raw Data'!Y11 = $N$1, 1, 0)</f>
        <v>0</v>
      </c>
      <c r="O11" s="3">
        <v>210.761</v>
      </c>
      <c r="P11" s="3">
        <f>IF('Raw Data'!AC11 = $P$1, 1, 0)</f>
        <v>1</v>
      </c>
      <c r="Q11" s="3">
        <v>384.821</v>
      </c>
      <c r="R11" s="3">
        <f>IF('Raw Data'!AG11 = $R$1, 1, 0)</f>
        <v>0</v>
      </c>
      <c r="S11" s="3">
        <v>295.743</v>
      </c>
      <c r="T11" s="3">
        <f>IF('Raw Data'!AK11 = $T$1, 1, 0)</f>
        <v>0</v>
      </c>
      <c r="U11" s="3">
        <v>21.494</v>
      </c>
      <c r="V11" s="3">
        <f>IF('Raw Data'!AO11 = $V$1, 1, 0)</f>
        <v>0</v>
      </c>
      <c r="W11" s="3">
        <v>3.765</v>
      </c>
      <c r="X11" s="3">
        <f>IF('Raw Data'!AS11= $X$1, 1, 0)</f>
        <v>0</v>
      </c>
      <c r="Y11" s="3">
        <v>113.05</v>
      </c>
      <c r="Z11" s="3">
        <f>IF('Raw Data'!AW11= $Z$1, 1, 0)</f>
        <v>0</v>
      </c>
      <c r="AA11" s="3">
        <v>7.701</v>
      </c>
      <c r="AB11" s="3">
        <f>IF('Raw Data'!BA11= $AB$1, 1, 0)</f>
        <v>1</v>
      </c>
      <c r="AC11" s="3">
        <v>19.101</v>
      </c>
      <c r="AD11" s="3">
        <f>IF('Raw Data'!BE11= $AD$1, 1, 0)</f>
        <v>1</v>
      </c>
      <c r="AE11" s="3">
        <v>7.61</v>
      </c>
      <c r="AF11" s="3">
        <f>IF('Raw Data'!BI11= $AF$1, 1, 0)</f>
        <v>1</v>
      </c>
      <c r="AG11" s="3">
        <v>8.141</v>
      </c>
      <c r="AH11" s="3">
        <f>IF('Raw Data'!BM11= $AH$1, 1, 0)</f>
        <v>0</v>
      </c>
      <c r="AI11" s="3">
        <v>75.59</v>
      </c>
      <c r="AJ11" s="3">
        <f>IF('Raw Data'!BQ11= $AJ$1, 1, 0)</f>
        <v>0</v>
      </c>
      <c r="AK11" s="3">
        <v>31.8</v>
      </c>
      <c r="AL11" s="3">
        <f>IF('Raw Data'!BU11= $AL$1, 1, 0)</f>
        <v>0</v>
      </c>
      <c r="AM11" s="3">
        <v>7.398</v>
      </c>
      <c r="AN11" s="3">
        <f>IF('Raw Data'!BY11= $AN$1, 1, 0)</f>
        <v>1</v>
      </c>
      <c r="AO11" s="3">
        <v>10.636</v>
      </c>
      <c r="AP11" s="5">
        <f t="shared" si="1"/>
        <v>0.45</v>
      </c>
      <c r="AQ11" s="3">
        <f>IF('Raw Data'!CC11 = "No", 2, 0)</f>
        <v>2</v>
      </c>
      <c r="AR11" s="3">
        <f>IF('Raw Data'!CD11 = "Female", 1, 0)</f>
        <v>0</v>
      </c>
      <c r="AS11" s="3">
        <f>IF('Raw Data'!CE11 = "White", 0, 1)</f>
        <v>1</v>
      </c>
      <c r="AT11" s="3">
        <f>IF('Raw Data'!CF11 = "Native Speaker", 0, 1)</f>
        <v>0</v>
      </c>
      <c r="AU11" s="3">
        <f>IF('Raw Data'!CG11 = "United States", 0, 1)</f>
        <v>0</v>
      </c>
      <c r="AV11" s="3">
        <f>IF('Raw Data'!CK11 = "English", 0, 1)</f>
        <v>0</v>
      </c>
    </row>
    <row r="12">
      <c r="A12" s="3">
        <v>10.0</v>
      </c>
      <c r="B12" s="3">
        <f>IF('Raw Data'!A12 = B1, 1, 0)</f>
        <v>1</v>
      </c>
      <c r="C12" s="3">
        <v>31.201</v>
      </c>
      <c r="D12" s="3">
        <f>IF('Raw Data'!E12 = $D$1, 1, 0)</f>
        <v>0</v>
      </c>
      <c r="E12" s="3">
        <v>27.603</v>
      </c>
      <c r="F12" s="3">
        <f>IF('Raw Data'!I12 = $F$1, 1, 0)</f>
        <v>0</v>
      </c>
      <c r="G12" s="3">
        <v>10.565</v>
      </c>
      <c r="H12" s="3">
        <f>IF('Raw Data'!M12 = $H$1, 1, 0)</f>
        <v>1</v>
      </c>
      <c r="I12" s="3">
        <v>31.29</v>
      </c>
      <c r="J12" s="3">
        <f>IF('Raw Data'!Q12 = $J$1, 1, 0)</f>
        <v>0</v>
      </c>
      <c r="K12" s="3">
        <v>16.097</v>
      </c>
      <c r="L12" s="3">
        <f>IF('Raw Data'!U12 = $L$1, 1, 0)</f>
        <v>0</v>
      </c>
      <c r="M12" s="3">
        <v>17.624</v>
      </c>
      <c r="N12" s="3">
        <f>IF('Raw Data'!Y12 = $N$1, 1, 0)</f>
        <v>0</v>
      </c>
      <c r="O12" s="3">
        <v>19.656</v>
      </c>
      <c r="P12" s="3">
        <f>IF('Raw Data'!AC12 = $P$1, 1, 0)</f>
        <v>0</v>
      </c>
      <c r="Q12" s="3">
        <v>39.758</v>
      </c>
      <c r="R12" s="3">
        <f>IF('Raw Data'!AG12 = $R$1, 1, 0)</f>
        <v>0</v>
      </c>
      <c r="S12" s="3">
        <v>34.832</v>
      </c>
      <c r="T12" s="3">
        <f>IF('Raw Data'!AK12 = $T$1, 1, 0)</f>
        <v>1</v>
      </c>
      <c r="U12" s="3">
        <v>37.86</v>
      </c>
      <c r="V12" s="3">
        <f>IF('Raw Data'!AO12 = $V$1, 1, 0)</f>
        <v>0</v>
      </c>
      <c r="W12" s="3">
        <v>31.102</v>
      </c>
      <c r="X12" s="3">
        <f>IF('Raw Data'!AS12= $X$1, 1, 0)</f>
        <v>0</v>
      </c>
      <c r="Y12" s="3">
        <v>35.986</v>
      </c>
      <c r="Z12" s="3">
        <f>IF('Raw Data'!AW12= $Z$1, 1, 0)</f>
        <v>0</v>
      </c>
      <c r="AA12" s="3">
        <v>9.585</v>
      </c>
      <c r="AB12" s="3">
        <f>IF('Raw Data'!BA12= $AB$1, 1, 0)</f>
        <v>1</v>
      </c>
      <c r="AC12" s="3">
        <v>20.948</v>
      </c>
      <c r="AD12" s="3">
        <f>IF('Raw Data'!BE12= $AD$1, 1, 0)</f>
        <v>1</v>
      </c>
      <c r="AE12" s="3">
        <v>7.395</v>
      </c>
      <c r="AF12" s="3">
        <f>IF('Raw Data'!BI12= $AF$1, 1, 0)</f>
        <v>0</v>
      </c>
      <c r="AG12" s="3">
        <v>13.455</v>
      </c>
      <c r="AH12" s="3">
        <f>IF('Raw Data'!BM12= $AH$1, 1, 0)</f>
        <v>0</v>
      </c>
      <c r="AI12" s="3">
        <v>9.104</v>
      </c>
      <c r="AJ12" s="3">
        <f>IF('Raw Data'!BQ12= $AJ$1, 1, 0)</f>
        <v>0</v>
      </c>
      <c r="AK12" s="3">
        <v>20.046</v>
      </c>
      <c r="AL12" s="3">
        <f>IF('Raw Data'!BU12= $AL$1, 1, 0)</f>
        <v>1</v>
      </c>
      <c r="AM12" s="3">
        <v>27.395</v>
      </c>
      <c r="AN12" s="3">
        <f>IF('Raw Data'!BY12= $AN$1, 1, 0)</f>
        <v>0</v>
      </c>
      <c r="AO12" s="3">
        <v>24.993</v>
      </c>
      <c r="AP12" s="5">
        <f t="shared" si="1"/>
        <v>0.3</v>
      </c>
      <c r="AQ12" s="3">
        <f>IF('Raw Data'!CC12 = "No", 2, 0)</f>
        <v>2</v>
      </c>
      <c r="AR12" s="3">
        <f>IF('Raw Data'!CD12 = "Female", 1, 0)</f>
        <v>1</v>
      </c>
      <c r="AS12" s="3">
        <f>IF('Raw Data'!CE12 = "White", 0, 1)</f>
        <v>0</v>
      </c>
      <c r="AT12" s="3">
        <f>IF('Raw Data'!CF12 = "Native Speaker", 0, 1)</f>
        <v>0</v>
      </c>
      <c r="AU12" s="3">
        <f>IF('Raw Data'!CG12 = "United States", 0, 1)</f>
        <v>0</v>
      </c>
      <c r="AV12" s="3">
        <f>IF('Raw Data'!CK12 = "English", 0, 1)</f>
        <v>0</v>
      </c>
    </row>
    <row r="13">
      <c r="A13" s="3">
        <v>11.0</v>
      </c>
      <c r="B13" s="3">
        <f>IF('Raw Data'!A13 = B1, 1, 0)</f>
        <v>1</v>
      </c>
      <c r="C13" s="3">
        <v>83.704</v>
      </c>
      <c r="D13" s="3">
        <f>IF('Raw Data'!E13 = $D$1, 1, 0)</f>
        <v>1</v>
      </c>
      <c r="E13" s="3">
        <v>37.733</v>
      </c>
      <c r="F13" s="3">
        <f>IF('Raw Data'!I13 = $F$1, 1, 0)</f>
        <v>0</v>
      </c>
      <c r="G13" s="3">
        <v>45.537</v>
      </c>
      <c r="H13" s="3">
        <f>IF('Raw Data'!M13 = $H$1, 1, 0)</f>
        <v>0</v>
      </c>
      <c r="I13" s="3">
        <v>3971.235</v>
      </c>
      <c r="J13" s="3">
        <f>IF('Raw Data'!Q13 = $J$1, 1, 0)</f>
        <v>1</v>
      </c>
      <c r="K13" s="3">
        <v>21.488</v>
      </c>
      <c r="L13" s="3">
        <f>IF('Raw Data'!U13 = $L$1, 1, 0)</f>
        <v>1</v>
      </c>
      <c r="M13" s="3">
        <v>23.898</v>
      </c>
      <c r="N13" s="3">
        <f>IF('Raw Data'!Y13 = $N$1, 1, 0)</f>
        <v>1</v>
      </c>
      <c r="O13" s="3">
        <v>49.113</v>
      </c>
      <c r="P13" s="3">
        <f>IF('Raw Data'!AC13 = $P$1, 1, 0)</f>
        <v>1</v>
      </c>
      <c r="Q13" s="3">
        <v>38.286</v>
      </c>
      <c r="R13" s="3">
        <f>IF('Raw Data'!AG13 = $R$1, 1, 0)</f>
        <v>1</v>
      </c>
      <c r="S13" s="3">
        <v>27.824</v>
      </c>
      <c r="T13" s="3">
        <f>IF('Raw Data'!AK13 = $T$1, 1, 0)</f>
        <v>1</v>
      </c>
      <c r="U13" s="3">
        <v>20.499</v>
      </c>
      <c r="V13" s="3">
        <f>IF('Raw Data'!AO13 = $V$1, 1, 0)</f>
        <v>0</v>
      </c>
      <c r="W13" s="3">
        <v>24.624</v>
      </c>
      <c r="X13" s="3">
        <f>IF('Raw Data'!AS13= $X$1, 1, 0)</f>
        <v>1</v>
      </c>
      <c r="Y13" s="3">
        <v>17.599</v>
      </c>
      <c r="Z13" s="3">
        <f>IF('Raw Data'!AW13= $Z$1, 1, 0)</f>
        <v>0</v>
      </c>
      <c r="AA13" s="3">
        <v>23.987</v>
      </c>
      <c r="AB13" s="3">
        <f>IF('Raw Data'!BA13= $AB$1, 1, 0)</f>
        <v>1</v>
      </c>
      <c r="AC13" s="3">
        <v>25.076</v>
      </c>
      <c r="AD13" s="3">
        <f>IF('Raw Data'!BE13= $AD$1, 1, 0)</f>
        <v>0</v>
      </c>
      <c r="AE13" s="3">
        <v>6.451</v>
      </c>
      <c r="AF13" s="3">
        <f>IF('Raw Data'!BI13= $AF$1, 1, 0)</f>
        <v>1</v>
      </c>
      <c r="AG13" s="3">
        <v>25.792</v>
      </c>
      <c r="AH13" s="3">
        <f>IF('Raw Data'!BM13= $AH$1, 1, 0)</f>
        <v>1</v>
      </c>
      <c r="AI13" s="3">
        <v>23.749</v>
      </c>
      <c r="AJ13" s="3">
        <f>IF('Raw Data'!BQ13= $AJ$1, 1, 0)</f>
        <v>1</v>
      </c>
      <c r="AK13" s="3">
        <v>32.308</v>
      </c>
      <c r="AL13" s="3">
        <f>IF('Raw Data'!BU13= $AL$1, 1, 0)</f>
        <v>1</v>
      </c>
      <c r="AM13" s="3">
        <v>21.916</v>
      </c>
      <c r="AN13" s="3">
        <f>IF('Raw Data'!BY13= $AN$1, 1, 0)</f>
        <v>1</v>
      </c>
      <c r="AO13" s="3">
        <v>54.059</v>
      </c>
      <c r="AP13" s="5">
        <f t="shared" si="1"/>
        <v>0.75</v>
      </c>
      <c r="AQ13" s="3">
        <f>IF('Raw Data'!CC13 = "No", 2, 0)</f>
        <v>2</v>
      </c>
      <c r="AR13" s="3">
        <f>IF('Raw Data'!CD13 = "Female", 1, 0)</f>
        <v>1</v>
      </c>
      <c r="AS13" s="3">
        <f>IF('Raw Data'!CE13 = "White", 0, 1)</f>
        <v>1</v>
      </c>
      <c r="AT13" s="3">
        <f>IF('Raw Data'!CF13 = "Native Speaker", 0, 1)</f>
        <v>1</v>
      </c>
      <c r="AU13" s="3">
        <f>IF('Raw Data'!CG13 = "United States", 0, 1)</f>
        <v>1</v>
      </c>
      <c r="AV13" s="3">
        <f>IF('Raw Data'!CK13 = "English", 0, 1)</f>
        <v>1</v>
      </c>
      <c r="AW13" s="3">
        <v>4.0</v>
      </c>
    </row>
    <row r="14">
      <c r="A14" s="3">
        <v>12.0</v>
      </c>
      <c r="B14" s="3">
        <f>IF('Raw Data'!A14 = B1, 1, 0)</f>
        <v>0</v>
      </c>
      <c r="C14" s="3">
        <v>12.802</v>
      </c>
      <c r="D14" s="3">
        <f>IF('Raw Data'!E14 = $D$1, 1, 0)</f>
        <v>0</v>
      </c>
      <c r="E14" s="3">
        <v>7.057</v>
      </c>
      <c r="F14" s="3">
        <f>IF('Raw Data'!I14 = $F$1, 1, 0)</f>
        <v>0</v>
      </c>
      <c r="G14" s="3">
        <v>8.225</v>
      </c>
      <c r="H14" s="3">
        <f>IF('Raw Data'!M14 = $H$1, 1, 0)</f>
        <v>1</v>
      </c>
      <c r="I14" s="3">
        <v>6.12</v>
      </c>
      <c r="J14" s="3">
        <f>IF('Raw Data'!Q14 = $J$1, 1, 0)</f>
        <v>1</v>
      </c>
      <c r="K14" s="3">
        <v>9.371</v>
      </c>
      <c r="L14" s="3">
        <f>IF('Raw Data'!U14 = $L$1, 1, 0)</f>
        <v>0</v>
      </c>
      <c r="M14" s="3">
        <v>4.972</v>
      </c>
      <c r="N14" s="3">
        <f>IF('Raw Data'!Y14 = $N$1, 1, 0)</f>
        <v>0</v>
      </c>
      <c r="O14" s="3">
        <v>8.347</v>
      </c>
      <c r="P14" s="3">
        <f>IF('Raw Data'!AC14 = $P$1, 1, 0)</f>
        <v>0</v>
      </c>
      <c r="Q14" s="3">
        <v>14.382</v>
      </c>
      <c r="R14" s="3">
        <f>IF('Raw Data'!AG14 = $R$1, 1, 0)</f>
        <v>0</v>
      </c>
      <c r="S14" s="3">
        <v>4.222</v>
      </c>
      <c r="T14" s="3">
        <f>IF('Raw Data'!AK14 = $T$1, 1, 0)</f>
        <v>0</v>
      </c>
      <c r="U14" s="3">
        <v>7.658</v>
      </c>
      <c r="V14" s="3">
        <f>IF('Raw Data'!AO14 = $V$1, 1, 0)</f>
        <v>0</v>
      </c>
      <c r="W14" s="3">
        <v>6.169</v>
      </c>
      <c r="X14" s="3">
        <f>IF('Raw Data'!AS14= $X$1, 1, 0)</f>
        <v>0</v>
      </c>
      <c r="Y14" s="3">
        <v>6.701</v>
      </c>
      <c r="Z14" s="3">
        <f>IF('Raw Data'!AW14= $Z$1, 1, 0)</f>
        <v>0</v>
      </c>
      <c r="AA14" s="3">
        <v>8.574</v>
      </c>
      <c r="AB14" s="3">
        <f>IF('Raw Data'!BA14= $AB$1, 1, 0)</f>
        <v>0</v>
      </c>
      <c r="AC14" s="3">
        <v>24.138</v>
      </c>
      <c r="AD14" s="3">
        <f>IF('Raw Data'!BE14= $AD$1, 1, 0)</f>
        <v>0</v>
      </c>
      <c r="AE14" s="3">
        <v>4.1</v>
      </c>
      <c r="AF14" s="3">
        <f>IF('Raw Data'!BI14= $AF$1, 1, 0)</f>
        <v>0</v>
      </c>
      <c r="AG14" s="3">
        <v>3.174</v>
      </c>
      <c r="AH14" s="3">
        <f>IF('Raw Data'!BM14= $AH$1, 1, 0)</f>
        <v>0</v>
      </c>
      <c r="AI14" s="3">
        <v>5.597</v>
      </c>
      <c r="AJ14" s="3">
        <f>IF('Raw Data'!BQ14= $AJ$1, 1, 0)</f>
        <v>0</v>
      </c>
      <c r="AK14" s="3">
        <v>6.522</v>
      </c>
      <c r="AL14" s="3">
        <f>IF('Raw Data'!BU14= $AL$1, 1, 0)</f>
        <v>0</v>
      </c>
      <c r="AM14" s="3">
        <v>7.168</v>
      </c>
      <c r="AN14" s="3">
        <f>IF('Raw Data'!BY14= $AN$1, 1, 0)</f>
        <v>0</v>
      </c>
      <c r="AO14" s="3">
        <v>6.185</v>
      </c>
      <c r="AP14" s="5">
        <f t="shared" si="1"/>
        <v>0.1</v>
      </c>
      <c r="AQ14" s="3">
        <f>IF('Raw Data'!CC14 = "No", 2, 0)</f>
        <v>2</v>
      </c>
      <c r="AR14" s="3">
        <f>IF('Raw Data'!CD14 = "Female", 1, 0)</f>
        <v>1</v>
      </c>
      <c r="AS14" s="3">
        <f>IF('Raw Data'!CE14 = "White", 0, 1)</f>
        <v>1</v>
      </c>
      <c r="AT14" s="3">
        <f>IF('Raw Data'!CF14 = "Native Speaker", 0, 1)</f>
        <v>0</v>
      </c>
      <c r="AU14" s="3">
        <f>IF('Raw Data'!CG14 = "United States", 0, 1)</f>
        <v>0</v>
      </c>
      <c r="AV14" s="3">
        <f>IF('Raw Data'!CK14 = "English", 0, 1)</f>
        <v>0</v>
      </c>
    </row>
    <row r="15">
      <c r="AP15" s="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2025-03-21T15:08:45Z</dcterms:created>
  <dc:creator>Apache POI</dc:creator>
</cp:coreProperties>
</file>