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10080"/>
  </bookViews>
  <sheets>
    <sheet name="Budget Tracker" sheetId="1" r:id="rId1"/>
  </sheets>
  <definedNames>
    <definedName name="_xlnm._FilterDatabase" localSheetId="0" hidden="1">'Budget Tracker'!$I$2:$J$7</definedName>
  </definedNames>
  <calcPr calcId="144525"/>
</workbook>
</file>

<file path=xl/calcChain.xml><?xml version="1.0" encoding="utf-8"?>
<calcChain xmlns="http://schemas.openxmlformats.org/spreadsheetml/2006/main">
  <c r="J4" i="1" l="1"/>
  <c r="J3" i="1"/>
  <c r="G4" i="1"/>
  <c r="G3" i="1"/>
  <c r="J7" i="1"/>
  <c r="J6" i="1"/>
  <c r="J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</calcChain>
</file>

<file path=xl/sharedStrings.xml><?xml version="1.0" encoding="utf-8"?>
<sst xmlns="http://schemas.openxmlformats.org/spreadsheetml/2006/main" count="42" uniqueCount="28">
  <si>
    <t>Month</t>
  </si>
  <si>
    <t>Date</t>
  </si>
  <si>
    <t>Description</t>
  </si>
  <si>
    <t>Category</t>
  </si>
  <si>
    <t>Income</t>
  </si>
  <si>
    <t xml:space="preserve">Debits </t>
  </si>
  <si>
    <t>Balance</t>
  </si>
  <si>
    <t>Starting Balance</t>
  </si>
  <si>
    <t>Dominoes</t>
  </si>
  <si>
    <t>Groceries</t>
  </si>
  <si>
    <t>Petrol Tank Full</t>
  </si>
  <si>
    <t>Utility</t>
  </si>
  <si>
    <t>D-Mart</t>
  </si>
  <si>
    <t>Entertainment</t>
  </si>
  <si>
    <t>Paycheck</t>
  </si>
  <si>
    <t>Movie</t>
  </si>
  <si>
    <t>Salary</t>
  </si>
  <si>
    <t xml:space="preserve">Phone Bill </t>
  </si>
  <si>
    <t>EMI</t>
  </si>
  <si>
    <t>Doctor Visit</t>
  </si>
  <si>
    <t>Shopping</t>
  </si>
  <si>
    <t>Birthday</t>
  </si>
  <si>
    <t>Petrol</t>
  </si>
  <si>
    <t>Gift Shopping</t>
  </si>
  <si>
    <t>Ice-cream</t>
  </si>
  <si>
    <t>Mortgage</t>
  </si>
  <si>
    <t>List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</si>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</sst>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F800]dddd\,\ mmmm\ dd\,\ yyyy"/>
    <numFmt numFmtId="167" formatCode="_ [$₹-4009]\ * #,##0.00_ ;_ [$₹-4009]\ * \-#,##0.00_ ;_ [$₹-4009]\ * &quot;-&quot;??_ ;_ @_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167" fontId="0" fillId="0" borderId="0" xfId="0" applyNumberFormat="1"/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2" borderId="0" xfId="0" applyFill="1"/>
    <xf numFmtId="167" fontId="0" fillId="2" borderId="0" xfId="0" applyNumberFormat="1" applyFill="1"/>
  </cellXfs>
  <cellStyles count="1">
    <cellStyle name="Normal" xfId="0" builtinId="0"/>
  </cellStyles>
  <dxfs count="5">
    <dxf>
      <numFmt numFmtId="167" formatCode="_ [$₹-4009]\ * #,##0.00_ ;_ [$₹-4009]\ * \-#,##0.00_ ;_ [$₹-4009]\ * &quot;-&quot;??_ ;_ @_ "/>
    </dxf>
    <dxf>
      <numFmt numFmtId="167" formatCode="_ [$₹-4009]\ * #,##0.00_ ;_ [$₹-4009]\ * \-#,##0.00_ ;_ [$₹-4009]\ * &quot;-&quot;??_ ;_ @_ "/>
    </dxf>
    <dxf>
      <numFmt numFmtId="167" formatCode="_ [$₹-4009]\ * #,##0.00_ ;_ [$₹-4009]\ * \-#,##0.00_ ;_ [$₹-4009]\ * &quot;-&quot;??_ ;_ @_ "/>
    </dxf>
    <dxf>
      <numFmt numFmtId="165" formatCode="[$-F800]dddd\,\ mmmm\ dd\,\ yyyy"/>
    </dxf>
    <dxf>
      <numFmt numFmtId="0" formatCode="General"/>
    </dxf>
  </dxfs>
  <tableStyles count="0" defaultTableStyle="TableStyleMedium2" defaultPivotStyle="PivotStyleLight16"/>
  <colors>
    <mruColors>
      <color rgb="FF15BB1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5" totalsRowShown="0">
  <tableColumns count="7">
    <tableColumn id="1" name="Month" dataDxfId="4">
      <calculatedColumnFormula>MONTH(Table1[[#This Row],[Date]])</calculatedColumnFormula>
    </tableColumn>
    <tableColumn id="2" name="Date" dataDxfId="3"/>
    <tableColumn id="3" name="Description"/>
    <tableColumn id="4" name="Category"/>
    <tableColumn id="5" name="Income" dataDxfId="2"/>
    <tableColumn id="6" name="Debits " dataDxfId="1"/>
    <tableColumn id="7" name="Balance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J5" sqref="J5"/>
    </sheetView>
  </sheetViews>
  <sheetFormatPr defaultRowHeight="14.4" x14ac:dyDescent="0.3"/>
  <cols>
    <col min="1" max="1" width="12.44140625" customWidth="1"/>
    <col min="2" max="2" width="14.5546875" style="1" customWidth="1"/>
    <col min="3" max="3" width="17.21875" customWidth="1"/>
    <col min="4" max="4" width="14.109375" customWidth="1"/>
    <col min="5" max="5" width="11.88671875" style="2" customWidth="1"/>
    <col min="6" max="6" width="11.6640625" style="2" customWidth="1"/>
    <col min="7" max="7" width="14.44140625" style="2" customWidth="1"/>
    <col min="8" max="8" width="4.109375" customWidth="1"/>
    <col min="9" max="9" width="12.5546875" customWidth="1"/>
    <col min="10" max="10" width="18.5546875" style="2" customWidth="1"/>
    <col min="11" max="11" width="3.6640625" customWidth="1"/>
  </cols>
  <sheetData>
    <row r="1" spans="1:11" x14ac:dyDescent="0.3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5"/>
      <c r="I1" s="5"/>
      <c r="J1" s="6"/>
      <c r="K1" s="5"/>
    </row>
    <row r="2" spans="1:11" x14ac:dyDescent="0.3">
      <c r="A2">
        <f>MONTH(Table1[[#This Row],[Date]])</f>
        <v>5</v>
      </c>
      <c r="B2" s="1">
        <v>45778</v>
      </c>
      <c r="C2" t="s">
        <v>7</v>
      </c>
      <c r="D2" t="s">
        <v>4</v>
      </c>
      <c r="F2" s="2">
        <v>10000</v>
      </c>
      <c r="G2" s="2">
        <v>10000</v>
      </c>
      <c r="H2" s="5"/>
      <c r="I2" s="3" t="s">
        <v>26</v>
      </c>
      <c r="J2" s="4" t="s">
        <v>27</v>
      </c>
      <c r="K2" s="5"/>
    </row>
    <row r="3" spans="1:11" x14ac:dyDescent="0.3">
      <c r="A3">
        <f>MONTH(Table1[[#This Row],[Date]])</f>
        <v>5</v>
      </c>
      <c r="B3" s="1">
        <v>45779</v>
      </c>
      <c r="C3" t="s">
        <v>8</v>
      </c>
      <c r="D3" t="s">
        <v>13</v>
      </c>
      <c r="F3" s="2">
        <v>580</v>
      </c>
      <c r="G3" s="2">
        <f>SUM(G2+Table1[[#This Row],[Income]]-Table1[[#This Row],[Debits ]])</f>
        <v>9420</v>
      </c>
      <c r="H3" s="5"/>
      <c r="I3" s="3" t="s">
        <v>4</v>
      </c>
      <c r="J3" s="4">
        <f>SUMIFS(Table1[Income], Table1[Month], 5, Table1[Category], "Income")</f>
        <v>60000</v>
      </c>
      <c r="K3" s="5"/>
    </row>
    <row r="4" spans="1:11" x14ac:dyDescent="0.3">
      <c r="A4">
        <f>MONTH(Table1[[#This Row],[Date]])</f>
        <v>5</v>
      </c>
      <c r="B4" s="1">
        <v>45780</v>
      </c>
      <c r="C4" t="s">
        <v>10</v>
      </c>
      <c r="D4" t="s">
        <v>22</v>
      </c>
      <c r="F4" s="2">
        <v>400</v>
      </c>
      <c r="G4" s="2">
        <f>SUM(G3+Table1[[#This Row],[Income]]-Table1[[#This Row],[Debits ]])</f>
        <v>9020</v>
      </c>
      <c r="H4" s="5"/>
      <c r="I4" s="3" t="s">
        <v>11</v>
      </c>
      <c r="J4" s="4">
        <f>SUMIFS(F2:F100, A2:A100, 5, D2:D100, "Utility")</f>
        <v>2800.5</v>
      </c>
      <c r="K4" s="5"/>
    </row>
    <row r="5" spans="1:11" x14ac:dyDescent="0.3">
      <c r="A5">
        <f>MONTH(Table1[[#This Row],[Date]])</f>
        <v>5</v>
      </c>
      <c r="B5" s="1">
        <v>45781</v>
      </c>
      <c r="C5" t="s">
        <v>12</v>
      </c>
      <c r="D5" t="s">
        <v>9</v>
      </c>
      <c r="F5" s="2">
        <v>8000</v>
      </c>
      <c r="G5" s="2">
        <f>SUM(G4+Table1[[#This Row],[Income]]-Table1[[#This Row],[Debits ]])</f>
        <v>1020</v>
      </c>
      <c r="H5" s="5"/>
      <c r="I5" s="3" t="s">
        <v>9</v>
      </c>
      <c r="J5" s="4">
        <f>SUMIFS(F3:F101, A3:A101, 5, D3:D101, "Groceries")</f>
        <v>9550</v>
      </c>
      <c r="K5" s="5"/>
    </row>
    <row r="6" spans="1:11" x14ac:dyDescent="0.3">
      <c r="A6">
        <f>MONTH(Table1[[#This Row],[Date]])</f>
        <v>5</v>
      </c>
      <c r="B6" s="1">
        <v>45782</v>
      </c>
      <c r="C6" t="s">
        <v>14</v>
      </c>
      <c r="D6" t="s">
        <v>4</v>
      </c>
      <c r="E6" s="2">
        <v>60000</v>
      </c>
      <c r="G6" s="2">
        <f>SUM(G5+Table1[[#This Row],[Income]]-Table1[[#This Row],[Debits ]])</f>
        <v>61020</v>
      </c>
      <c r="H6" s="5"/>
      <c r="I6" s="3" t="s">
        <v>22</v>
      </c>
      <c r="J6" s="4">
        <f>SUMIFS(F4:F102, A4:A102, 5, D4:D102, "Petrol")</f>
        <v>400</v>
      </c>
      <c r="K6" s="5"/>
    </row>
    <row r="7" spans="1:11" x14ac:dyDescent="0.3">
      <c r="A7">
        <f>MONTH(Table1[[#This Row],[Date]])</f>
        <v>5</v>
      </c>
      <c r="B7" s="1">
        <v>45783</v>
      </c>
      <c r="C7" t="s">
        <v>15</v>
      </c>
      <c r="D7" t="s">
        <v>13</v>
      </c>
      <c r="F7" s="2">
        <v>400</v>
      </c>
      <c r="G7" s="2">
        <f>SUM(G6+Table1[[#This Row],[Income]]-Table1[[#This Row],[Debits ]])</f>
        <v>60620</v>
      </c>
      <c r="H7" s="5"/>
      <c r="I7" s="3" t="s">
        <v>13</v>
      </c>
      <c r="J7" s="4">
        <f>SUMIFS(F5:F103, A5:A103, 5, D5:D103, "Entertainment")</f>
        <v>5900.36</v>
      </c>
      <c r="K7" s="5"/>
    </row>
    <row r="8" spans="1:11" x14ac:dyDescent="0.3">
      <c r="A8">
        <f>MONTH(Table1[[#This Row],[Date]])</f>
        <v>5</v>
      </c>
      <c r="B8" s="1">
        <v>45784</v>
      </c>
      <c r="C8" t="s">
        <v>16</v>
      </c>
      <c r="D8" t="s">
        <v>11</v>
      </c>
      <c r="F8" s="2">
        <v>2000</v>
      </c>
      <c r="G8" s="2">
        <f>SUM(G7+Table1[[#This Row],[Income]]-Table1[[#This Row],[Debits ]])</f>
        <v>58620</v>
      </c>
      <c r="H8" s="5"/>
      <c r="I8" s="5"/>
      <c r="J8" s="6"/>
      <c r="K8" s="5"/>
    </row>
    <row r="9" spans="1:11" x14ac:dyDescent="0.3">
      <c r="A9">
        <f>MONTH(Table1[[#This Row],[Date]])</f>
        <v>5</v>
      </c>
      <c r="B9" s="1">
        <v>45785</v>
      </c>
      <c r="C9" t="s">
        <v>17</v>
      </c>
      <c r="D9" t="s">
        <v>11</v>
      </c>
      <c r="F9" s="2">
        <v>300.5</v>
      </c>
      <c r="G9" s="2">
        <f>SUM(G8+Table1[[#This Row],[Income]]-Table1[[#This Row],[Debits ]])</f>
        <v>58319.5</v>
      </c>
    </row>
    <row r="10" spans="1:11" x14ac:dyDescent="0.3">
      <c r="A10">
        <f>MONTH(Table1[[#This Row],[Date]])</f>
        <v>5</v>
      </c>
      <c r="B10" s="1">
        <v>45800</v>
      </c>
      <c r="C10" t="s">
        <v>18</v>
      </c>
      <c r="D10" t="s">
        <v>25</v>
      </c>
      <c r="F10" s="2">
        <v>1500</v>
      </c>
      <c r="G10" s="2">
        <f>SUM(G9+Table1[[#This Row],[Income]]-Table1[[#This Row],[Debits ]])</f>
        <v>56819.5</v>
      </c>
    </row>
    <row r="11" spans="1:11" x14ac:dyDescent="0.3">
      <c r="A11">
        <f>MONTH(Table1[[#This Row],[Date]])</f>
        <v>5</v>
      </c>
      <c r="B11" s="1">
        <v>45801</v>
      </c>
      <c r="C11" t="s">
        <v>19</v>
      </c>
      <c r="D11" t="s">
        <v>11</v>
      </c>
      <c r="F11" s="2">
        <v>500</v>
      </c>
      <c r="G11" s="2">
        <f>SUM(G10+Table1[[#This Row],[Income]]-Table1[[#This Row],[Debits ]])</f>
        <v>56319.5</v>
      </c>
    </row>
    <row r="12" spans="1:11" x14ac:dyDescent="0.3">
      <c r="A12">
        <f>MONTH(Table1[[#This Row],[Date]])</f>
        <v>5</v>
      </c>
      <c r="B12" s="1">
        <v>45802</v>
      </c>
      <c r="C12" t="s">
        <v>20</v>
      </c>
      <c r="D12" t="s">
        <v>13</v>
      </c>
      <c r="F12" s="2">
        <v>2000.36</v>
      </c>
      <c r="G12" s="2">
        <f>SUM(G11+Table1[[#This Row],[Income]]-Table1[[#This Row],[Debits ]])</f>
        <v>54319.14</v>
      </c>
    </row>
    <row r="13" spans="1:11" x14ac:dyDescent="0.3">
      <c r="A13">
        <f>MONTH(Table1[[#This Row],[Date]])</f>
        <v>5</v>
      </c>
      <c r="B13" s="1">
        <v>45804</v>
      </c>
      <c r="C13" t="s">
        <v>23</v>
      </c>
      <c r="D13" t="s">
        <v>9</v>
      </c>
      <c r="F13" s="2">
        <v>950</v>
      </c>
      <c r="G13" s="2">
        <f>SUM(G12+Table1[[#This Row],[Income]]-Table1[[#This Row],[Debits ]])</f>
        <v>53369.14</v>
      </c>
    </row>
    <row r="14" spans="1:11" x14ac:dyDescent="0.3">
      <c r="A14">
        <f>MONTH(Table1[[#This Row],[Date]])</f>
        <v>5</v>
      </c>
      <c r="B14" s="1">
        <v>45807</v>
      </c>
      <c r="C14" t="s">
        <v>21</v>
      </c>
      <c r="D14" t="s">
        <v>13</v>
      </c>
      <c r="F14" s="2">
        <v>3500</v>
      </c>
      <c r="G14" s="2">
        <f>SUM(G13+Table1[[#This Row],[Income]]-Table1[[#This Row],[Debits ]])</f>
        <v>49869.14</v>
      </c>
    </row>
    <row r="15" spans="1:11" x14ac:dyDescent="0.3">
      <c r="A15">
        <f>MONTH(Table1[[#This Row],[Date]])</f>
        <v>5</v>
      </c>
      <c r="B15" s="1">
        <v>45808</v>
      </c>
      <c r="C15" t="s">
        <v>24</v>
      </c>
      <c r="D15" t="s">
        <v>9</v>
      </c>
      <c r="F15" s="2">
        <v>600</v>
      </c>
      <c r="G15" s="2">
        <f>SUM(G14+Table1[[#This Row],[Income]]-Table1[[#This Row],[Debits ]])</f>
        <v>49269.14</v>
      </c>
    </row>
  </sheetData>
  <conditionalFormatting sqref="L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{9F11B308-1503-4617-90EE-387DF359768F}</x14:id>
        </ext>
      </extLst>
    </cfRule>
  </conditionalFormatting>
  <conditionalFormatting sqref="J3">
    <cfRule type="dataBar" priority="6">
      <dataBar>
        <cfvo type="num" val="0"/>
        <cfvo type="num" val="80000"/>
        <color rgb="FF15BB1D"/>
      </dataBar>
      <extLst>
        <ext xmlns:x14="http://schemas.microsoft.com/office/spreadsheetml/2009/9/main" uri="{B025F937-C7B1-47D3-B67F-A62EFF666E3E}">
          <x14:id>{D46DC3B8-3D0C-4AFE-8C2F-6020E06975C3}</x14:id>
        </ext>
      </extLst>
    </cfRule>
  </conditionalFormatting>
  <conditionalFormatting sqref="I19">
    <cfRule type="colorScale" priority="5">
      <colorScale>
        <cfvo type="num" val="0"/>
        <cfvo type="num" val="50000"/>
        <color rgb="FF15BB1D"/>
        <color rgb="FF92D050"/>
      </colorScale>
    </cfRule>
  </conditionalFormatting>
  <conditionalFormatting sqref="J4">
    <cfRule type="dataBar" priority="4">
      <dataBar>
        <cfvo type="num" val="0"/>
        <cfvo type="num" val="5000"/>
        <color rgb="FFFF0000"/>
      </dataBar>
      <extLst>
        <ext xmlns:x14="http://schemas.microsoft.com/office/spreadsheetml/2009/9/main" uri="{B025F937-C7B1-47D3-B67F-A62EFF666E3E}">
          <x14:id>{F634C57C-181F-4B19-832A-6FEF4CA4EBEF}</x14:id>
        </ext>
      </extLst>
    </cfRule>
  </conditionalFormatting>
  <conditionalFormatting sqref="J5">
    <cfRule type="dataBar" priority="3">
      <dataBar>
        <cfvo type="num" val="0"/>
        <cfvo type="num" val="10000"/>
        <color rgb="FFFF0000"/>
      </dataBar>
      <extLst>
        <ext xmlns:x14="http://schemas.microsoft.com/office/spreadsheetml/2009/9/main" uri="{B025F937-C7B1-47D3-B67F-A62EFF666E3E}">
          <x14:id>{2E12FDAC-A4A3-4A92-A04B-177BC93AA00B}</x14:id>
        </ext>
      </extLst>
    </cfRule>
  </conditionalFormatting>
  <conditionalFormatting sqref="J6">
    <cfRule type="dataBar" priority="2">
      <dataBar>
        <cfvo type="num" val="0"/>
        <cfvo type="num" val="1000"/>
        <color rgb="FFFF0000"/>
      </dataBar>
      <extLst>
        <ext xmlns:x14="http://schemas.microsoft.com/office/spreadsheetml/2009/9/main" uri="{B025F937-C7B1-47D3-B67F-A62EFF666E3E}">
          <x14:id>{F53AECB6-C4E0-4430-B602-02E78A0B9812}</x14:id>
        </ext>
      </extLst>
    </cfRule>
  </conditionalFormatting>
  <conditionalFormatting sqref="J7">
    <cfRule type="dataBar" priority="1">
      <dataBar>
        <cfvo type="num" val="0"/>
        <cfvo type="num" val="6000"/>
        <color rgb="FFFF0000"/>
      </dataBar>
      <extLst>
        <ext xmlns:x14="http://schemas.microsoft.com/office/spreadsheetml/2009/9/main" uri="{B025F937-C7B1-47D3-B67F-A62EFF666E3E}">
          <x14:id>{D9D77B34-EC41-4FB7-8CAC-EC7885CC40E5}</x14:id>
        </ext>
      </extLst>
    </cfRule>
  </conditionalFormatting>
  <dataValidations count="3">
    <dataValidation type="list" allowBlank="1" showInputMessage="1" showErrorMessage="1" sqref="D11:D1048576 D2:D9">
      <formula1>"Income, Utility, Groceries, Petrol, Entertainment"</formula1>
    </dataValidation>
    <dataValidation type="list" allowBlank="1" showInputMessage="1" showErrorMessage="1" sqref="D10">
      <formula1>"Income, Utility, Groceries,Mortgage, Petrol, Entertainment"</formula1>
    </dataValidation>
    <dataValidation type="list" allowBlank="1" showInputMessage="1" showErrorMessage="1" sqref="D1">
      <formula1>"Income, Utility, Groceries, Mortgage,Petrol, Entertainment"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11B308-1503-4617-90EE-387DF3597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D46DC3B8-3D0C-4AFE-8C2F-6020E06975C3}">
            <x14:dataBar minLength="0" maxLength="100" gradient="0">
              <x14:cfvo type="num">
                <xm:f>0</xm:f>
              </x14:cfvo>
              <x14:cfvo type="num">
                <xm:f>80000</xm:f>
              </x14:cfvo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F634C57C-181F-4B19-832A-6FEF4CA4EBEF}">
            <x14:dataBar minLength="0" maxLength="100" gradient="0">
              <x14:cfvo type="num">
                <xm:f>0</xm:f>
              </x14:cfvo>
              <x14:cfvo type="num">
                <xm:f>5000</xm:f>
              </x14:cfvo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2E12FDAC-A4A3-4A92-A04B-177BC93AA00B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F53AECB6-C4E0-4430-B602-02E78A0B9812}">
            <x14:dataBar minLength="0" maxLength="100" gradient="0">
              <x14:cfvo type="num">
                <xm:f>0</xm:f>
              </x14:cfvo>
              <x14:cfvo type="num">
                <xm:f>1000</xm:f>
              </x14:cfvo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D9D77B34-EC41-4FB7-8CAC-EC7885CC40E5}">
            <x14:dataBar minLength="0" maxLength="100" gradient="0">
              <x14:cfvo type="num">
                <xm:f>0</xm:f>
              </x14:cfvo>
              <x14:cfvo type="num">
                <xm:f>6000</xm:f>
              </x14:cfvo>
              <x14:negativeFillColor rgb="FFFF0000"/>
              <x14:axisColor rgb="FF000000"/>
            </x14:dataBar>
          </x14:cfRule>
          <xm:sqref>J7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Tracker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</dc:creator>
  <cp:lastModifiedBy>Shreya</cp:lastModifiedBy>
  <dcterms:created xsi:type="dcterms:W3CDTF">2025-05-18T10:38:33Z</dcterms:created>
  <dcterms:modified xsi:type="dcterms:W3CDTF">2025-05-18T12:45:57Z</dcterms:modified>
</cp:coreProperties>
</file>