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reozen/Team Dropbox/David Garrido/MUSOTOKU/PROJECTS/MK1/02.Hardware/MK1-RP2040/01.EDCPSU/BOM/"/>
    </mc:Choice>
  </mc:AlternateContent>
  <xr:revisionPtr revIDLastSave="0" documentId="13_ncr:1_{7BC54BD3-C304-9847-BEAB-D15C33A734B4}" xr6:coauthVersionLast="47" xr6:coauthVersionMax="47" xr10:uidLastSave="{00000000-0000-0000-0000-000000000000}"/>
  <bookViews>
    <workbookView xWindow="32580" yWindow="2200" windowWidth="29040" windowHeight="15720" activeTab="1" xr2:uid="{00000000-000D-0000-FFFF-FFFF00000000}"/>
    <workbookView xWindow="0" yWindow="500" windowWidth="68800" windowHeight="26600" xr2:uid="{CDEA638F-CF3E-43EC-96DC-54CE86003FCC}"/>
  </bookViews>
  <sheets>
    <sheet name="EDCPSUMK1" sheetId="1" r:id="rId1"/>
    <sheet name="Historic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 l="1"/>
  <c r="D2" i="1"/>
  <c r="K8" i="1"/>
  <c r="K9" i="1"/>
  <c r="K10" i="1"/>
  <c r="K11" i="1"/>
  <c r="K12" i="1"/>
  <c r="K13" i="1"/>
  <c r="K14" i="1"/>
  <c r="K15" i="1"/>
  <c r="K16" i="1"/>
  <c r="K17" i="1"/>
  <c r="K18" i="1"/>
  <c r="K19" i="1"/>
  <c r="K20" i="1"/>
  <c r="K22" i="1"/>
  <c r="K24" i="1"/>
  <c r="K25" i="1"/>
  <c r="K26" i="1"/>
  <c r="K27" i="1"/>
  <c r="K28" i="1"/>
  <c r="K29" i="1"/>
  <c r="K30" i="1"/>
  <c r="K31" i="1"/>
  <c r="K32" i="1"/>
  <c r="K33" i="1"/>
  <c r="K34" i="1"/>
  <c r="K35" i="1"/>
  <c r="K36" i="1"/>
  <c r="K37" i="1"/>
  <c r="K38" i="1"/>
  <c r="K39" i="1"/>
  <c r="K40" i="1"/>
  <c r="K41" i="1"/>
  <c r="K42" i="1"/>
  <c r="K43" i="1"/>
  <c r="K44" i="1"/>
  <c r="K45" i="1"/>
  <c r="K46" i="1"/>
  <c r="K47" i="1"/>
  <c r="K48"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7" i="1"/>
  <c r="J84" i="1"/>
  <c r="K84" i="1" l="1"/>
</calcChain>
</file>

<file path=xl/sharedStrings.xml><?xml version="1.0" encoding="utf-8"?>
<sst xmlns="http://schemas.openxmlformats.org/spreadsheetml/2006/main" count="466" uniqueCount="251">
  <si>
    <t>Qty</t>
  </si>
  <si>
    <t>Value</t>
  </si>
  <si>
    <t>Device</t>
  </si>
  <si>
    <t>Package</t>
  </si>
  <si>
    <t>Parts</t>
  </si>
  <si>
    <t>Description</t>
  </si>
  <si>
    <t>U2</t>
  </si>
  <si>
    <t>LED1</t>
  </si>
  <si>
    <t>S2</t>
  </si>
  <si>
    <t>TPIC2810D</t>
  </si>
  <si>
    <t>U7</t>
  </si>
  <si>
    <t>U8</t>
  </si>
  <si>
    <t>R12</t>
  </si>
  <si>
    <t>CAP0805</t>
  </si>
  <si>
    <t>Capacitor</t>
  </si>
  <si>
    <t>10K</t>
  </si>
  <si>
    <t>11K</t>
  </si>
  <si>
    <t>C38</t>
  </si>
  <si>
    <t>X1</t>
  </si>
  <si>
    <t>180K</t>
  </si>
  <si>
    <t>R7</t>
  </si>
  <si>
    <t>1K</t>
  </si>
  <si>
    <t>1K4</t>
  </si>
  <si>
    <t>R6</t>
  </si>
  <si>
    <t>C37</t>
  </si>
  <si>
    <t>22K</t>
  </si>
  <si>
    <t>R10</t>
  </si>
  <si>
    <t>C39, C40, C41, C42</t>
  </si>
  <si>
    <t>PTC1</t>
  </si>
  <si>
    <t>2K2</t>
  </si>
  <si>
    <t>2K8</t>
  </si>
  <si>
    <t>R5</t>
  </si>
  <si>
    <t>2N7002PW</t>
  </si>
  <si>
    <t>SOT323</t>
  </si>
  <si>
    <t>R44</t>
  </si>
  <si>
    <t>C17, C18, C21</t>
  </si>
  <si>
    <t>4.7uH</t>
  </si>
  <si>
    <t>WE-LHMI</t>
  </si>
  <si>
    <t>L2</t>
  </si>
  <si>
    <t>43K</t>
  </si>
  <si>
    <t>R9</t>
  </si>
  <si>
    <t>5K6</t>
  </si>
  <si>
    <t>R4</t>
  </si>
  <si>
    <t>L1</t>
  </si>
  <si>
    <t>U3, U6</t>
  </si>
  <si>
    <t>Hex schmitt trigger INVERTER</t>
  </si>
  <si>
    <t>91K</t>
  </si>
  <si>
    <t>R8</t>
  </si>
  <si>
    <t>U1</t>
  </si>
  <si>
    <t>BAV199</t>
  </si>
  <si>
    <t>SOT23</t>
  </si>
  <si>
    <t>DIODE</t>
  </si>
  <si>
    <t>DO-214AB</t>
  </si>
  <si>
    <t>Display</t>
  </si>
  <si>
    <t>OLED_LCD</t>
  </si>
  <si>
    <t>J6</t>
  </si>
  <si>
    <t>BZ1</t>
  </si>
  <si>
    <t>U5</t>
  </si>
  <si>
    <t>LTV816S</t>
  </si>
  <si>
    <t>OP1</t>
  </si>
  <si>
    <t>OPTO COUPLER</t>
  </si>
  <si>
    <t>U4</t>
  </si>
  <si>
    <t>MMZ2012Y202BT000</t>
  </si>
  <si>
    <t>L3, L4, L5, L6, L7</t>
  </si>
  <si>
    <t>N.C.</t>
  </si>
  <si>
    <t>D8</t>
  </si>
  <si>
    <t>ROTARTY_ENCODER</t>
  </si>
  <si>
    <t>S1</t>
  </si>
  <si>
    <t>DIGIKEY</t>
  </si>
  <si>
    <t>NO</t>
  </si>
  <si>
    <t>Details</t>
  </si>
  <si>
    <t>Assembly?</t>
  </si>
  <si>
    <t>P</t>
  </si>
  <si>
    <t>PKMCS0909E4000-R1</t>
  </si>
  <si>
    <t>HISTÓRICO</t>
  </si>
  <si>
    <t>VERSIÓN</t>
  </si>
  <si>
    <t>FECHA</t>
  </si>
  <si>
    <t>AUTOR</t>
  </si>
  <si>
    <t>CAMBIO</t>
  </si>
  <si>
    <t>Pos</t>
  </si>
  <si>
    <t>R50</t>
  </si>
  <si>
    <t>56K</t>
  </si>
  <si>
    <t>D6</t>
  </si>
  <si>
    <t>4.7uF 50V X7R</t>
  </si>
  <si>
    <t>CAP1210</t>
  </si>
  <si>
    <t>100n 50v X7R/X5R</t>
  </si>
  <si>
    <t>C26, C35, C43, C51</t>
  </si>
  <si>
    <t>10uF 50V X5R/X7R</t>
  </si>
  <si>
    <t>C3, C62</t>
  </si>
  <si>
    <t>C30</t>
  </si>
  <si>
    <t>33n</t>
  </si>
  <si>
    <t>10nF</t>
  </si>
  <si>
    <t>16pF</t>
  </si>
  <si>
    <t>C52</t>
  </si>
  <si>
    <t>N.C</t>
  </si>
  <si>
    <t>C59, C61</t>
  </si>
  <si>
    <t>27p</t>
  </si>
  <si>
    <t>C63, C64</t>
  </si>
  <si>
    <t>4.7uF 50V X5R</t>
  </si>
  <si>
    <t>1uF 50V X7R</t>
  </si>
  <si>
    <t>PKMCS0909</t>
  </si>
  <si>
    <t>C19, C65</t>
  </si>
  <si>
    <t>CAP1206</t>
  </si>
  <si>
    <t>22uF 10V X5R</t>
  </si>
  <si>
    <t>22uF 25V X5R</t>
  </si>
  <si>
    <t>D5</t>
  </si>
  <si>
    <t>3SMAJ5923B-TP</t>
  </si>
  <si>
    <t>Zener Diodes 3W 8.2V</t>
  </si>
  <si>
    <t>DSMC</t>
  </si>
  <si>
    <t>DZ1</t>
  </si>
  <si>
    <t>JP1</t>
  </si>
  <si>
    <t>20021521-00010T1LF</t>
  </si>
  <si>
    <t>MINITEK 127 SHROUDED HDR</t>
  </si>
  <si>
    <t>NRS4018T4R7MDGJ</t>
  </si>
  <si>
    <t>NRS4018T100MDGJ</t>
  </si>
  <si>
    <t>Inductor SMD wirewound 4.7uH</t>
  </si>
  <si>
    <t>L74437368047</t>
  </si>
  <si>
    <t>LS1</t>
  </si>
  <si>
    <t>SMT-0540-S-R</t>
  </si>
  <si>
    <t>SMT0540SR</t>
  </si>
  <si>
    <t>Speakers &amp; Transducers SMD TRANSDUCER 3VP-P 100MA</t>
  </si>
  <si>
    <t>SMD4</t>
  </si>
  <si>
    <t>2A NOM / 3.5A LIM</t>
  </si>
  <si>
    <t>MOSFET-NCHANNEL2N7002PW</t>
  </si>
  <si>
    <t>RESISTOR0805</t>
  </si>
  <si>
    <t>Generic Resistor Package</t>
  </si>
  <si>
    <t>RR2512</t>
  </si>
  <si>
    <t>R14, R17, R21, R24, R28, R29, R65</t>
  </si>
  <si>
    <t>33R</t>
  </si>
  <si>
    <t>330R</t>
  </si>
  <si>
    <t>150K</t>
  </si>
  <si>
    <t>27K</t>
  </si>
  <si>
    <t>25K</t>
  </si>
  <si>
    <t>R51</t>
  </si>
  <si>
    <t>RP2040TR7</t>
  </si>
  <si>
    <t>ARM MCU, RP2040 Series Microcontrollers, ARM Cortex-M0+, 32 bit, 133 MHz, 16 MB, 56 Pins</t>
  </si>
  <si>
    <t>U11</t>
  </si>
  <si>
    <t>AP63203</t>
  </si>
  <si>
    <t>Switching Voltage Regulators DCDC Conv HV Buck TSOT26 T&amp;R 3K</t>
  </si>
  <si>
    <t>U12</t>
  </si>
  <si>
    <t>AP64501SP-13</t>
  </si>
  <si>
    <t>Conv DC-DC 3.8V to 40V Synchronous Step Down Single-Out 0.8V to 39V 5A 8-Pin SO EP T/R</t>
  </si>
  <si>
    <t>SOT23-6</t>
  </si>
  <si>
    <t>MCP4725 DAC</t>
  </si>
  <si>
    <t>SN74AC14PWR</t>
  </si>
  <si>
    <t>TSSOP14</t>
  </si>
  <si>
    <t>W25Q64JVSSIQ</t>
  </si>
  <si>
    <t>64M-bit Serial Flash Memory with uniform 4KB sectors and Dual/Quad SPI</t>
  </si>
  <si>
    <t>ABM3C-12.000MHZ-D4Y-T</t>
  </si>
  <si>
    <t>Abracon 12MHz Crystal +/-30ppm 4-SMD, No Lead 5 x 3 x 1.3mm</t>
  </si>
  <si>
    <t>390K</t>
  </si>
  <si>
    <t>R35</t>
  </si>
  <si>
    <t>130R</t>
  </si>
  <si>
    <t>JRC</t>
  </si>
  <si>
    <t>0.025R / 1W</t>
  </si>
  <si>
    <t>R15</t>
  </si>
  <si>
    <t>D3</t>
  </si>
  <si>
    <t>D2, D7</t>
  </si>
  <si>
    <t>MAX9938TEUK+TCT-ND</t>
  </si>
  <si>
    <t>integrated Circuit</t>
  </si>
  <si>
    <t>SOT23-5</t>
  </si>
  <si>
    <t>-</t>
  </si>
  <si>
    <t>LM4040C30FTA</t>
  </si>
  <si>
    <t>Diodes Inc LM4040C30FTA, Shunt Precision Voltage Reference 3V, 0.5%, 3-Pin SOT-23</t>
  </si>
  <si>
    <t>R36</t>
  </si>
  <si>
    <t>R3, R43</t>
  </si>
  <si>
    <t>15K</t>
  </si>
  <si>
    <t>R37, R41</t>
  </si>
  <si>
    <t>R11</t>
  </si>
  <si>
    <t>0R</t>
  </si>
  <si>
    <t>R22, R26, R31, R33, R61, R99, R57</t>
  </si>
  <si>
    <t>SMD0805</t>
  </si>
  <si>
    <t xml:space="preserve"> -</t>
  </si>
  <si>
    <t>SMD1206</t>
  </si>
  <si>
    <t>SMD1210</t>
  </si>
  <si>
    <t>SMD2512</t>
  </si>
  <si>
    <t>25mR Sensing resistor</t>
  </si>
  <si>
    <t>https://www.digikey.es/es/products/detail/murata-electronics/PKMCS0909E4000-R1/4878400?s=N4IgTCBcDaIAoGkCyBhAygBgJzYKIBYMiBaAJQEYQBdAXyA</t>
  </si>
  <si>
    <t>https://www.digikey.es/es/products/detail/infineon-technologies/BAV199E6327HTSA1/506263?s=N4IgTCBcDaIEIEEBqBGAnGgkgOQMIBUBabAERAF0BfIA</t>
  </si>
  <si>
    <t>https://www.digikey.es/es/products/detail/jae-electronics/DX07S016JA1R1500/11585731?s=N4IgTCBcDaICIA0AMB2AykgjANgFIEFMAlTAViSRAF0BfIA</t>
  </si>
  <si>
    <t>https://www.digikey.es/en/products/detail/pulse-electronics/PA4342-472NLT/5436333</t>
  </si>
  <si>
    <t>https://www.digikey.es/es/products/detail/liteon/LTV-816S/385831?s=N4IgTCBcDaIIwDYAMBaOBmBcUFYUDkAREAXQF8g</t>
  </si>
  <si>
    <t>https://www.digikey.es/es/products/detail/raspberry-pi/SC0914-13/14306010?s=N4IgTCBcDaIE4AcwAYAsyQF0C%2BQ</t>
  </si>
  <si>
    <t>https://www.digikey.es/es/products/detail/diodes-incorporated/AP63203WU-7/9858426</t>
  </si>
  <si>
    <t>https://www.digikey.es/es/products/detail/diodes-incorporated/AP64501SP-13/10419715?s=N4IgTCBcDaIIIAUBsAWArABgIwGUEFosBmEAXQF8g</t>
  </si>
  <si>
    <t>https://www.digikey.es/es/products/detail/texas-instruments/SN74AC14PWR/376031</t>
  </si>
  <si>
    <t>https://www.digikey.es/es/products/detail/analog-devices-inc-maxim-integrated/MAX9938TEUK-T/1937784?s=N4IgTCBcDaILIEEAaBOFBmAHAFQKIFUBpAamwGFsBaAOQBEQBdAXyA</t>
  </si>
  <si>
    <t>https://www.digikey.es/es/products/detail/winbond-electronics/W25Q64JVSSIQ/5803992</t>
  </si>
  <si>
    <t>https://www.digikey.es/es/products/detail/texas-instruments/TPIC2810D/509926</t>
  </si>
  <si>
    <t>https://www.digikey.es/es/products/detail/analog-devices-inc-maxim-integrated/MAX9064EUK-T/1937852?s=N4IgTCBcDaILIEEAaBOADANgCwFECqA0gNQAqIAugL5A</t>
  </si>
  <si>
    <t>https://www.digikey.es/es/products/detail/abracon-llc/ABM3C-12-000MHZ-D4Y-T/2639882?s=N4IgTCBcDaIIICECyBmAwgWgIxgHQAZCkAJALQwBEAWATQwBUQBdAXyA</t>
  </si>
  <si>
    <t>https://www.digikey.es/en/products/detail/amphenol-cs-fci/20021521-00010T1LF/2414951?s=N4IgTCBcDa4AxzARgKzILQLkuAVJAMgGIgC6AvkA</t>
  </si>
  <si>
    <t>https://www.digikey.es/en/products/detail/taiyo-yuden/NRS4018T100MDGJ/2648964</t>
  </si>
  <si>
    <t>Ferrite bead</t>
  </si>
  <si>
    <t>https://www.digikey.es/en/products/detail/tdk-corporation/MMZ2012Y202BT000/571868?s=N4IgTCBcDaILJwFpgAwEYwE1VgEIBUUiQBdAXyA</t>
  </si>
  <si>
    <t>https://eu.mouser.com/ProductDetail/Diotec-Semiconductor/MMSZ5228B?qs=OlC7AqGiEDkIT4mCF6hrjg%3D%3D</t>
  </si>
  <si>
    <t>MMSZ5228B</t>
  </si>
  <si>
    <t>SOD123F</t>
  </si>
  <si>
    <t>Diode Zener 3.9 5% 500mW 2Pin SOD123 Diodes Inc MMSZ5227B-7-F Zener Diode, 3.9V 5% 500 mW SMT 2-Pin SOD-123</t>
  </si>
  <si>
    <t>https://www.digikey.es/es/products/detail/nexperia-usa-inc/2N7002PW-115/2296328?s=N4IgTCBcDa4HIHYAMSwAUDqIC6BfIA</t>
  </si>
  <si>
    <t>N-MOSFET VGS=2.4V 500mA, VDS=60V</t>
  </si>
  <si>
    <t>PEC12R-3220F-S0024</t>
  </si>
  <si>
    <t>ROTARY ENCODER MECHANICAL 24PPR</t>
  </si>
  <si>
    <t>https://www.digikey.es/en/products/detail/bourns-inc/PEC12R-3220F-S0024/4699265</t>
  </si>
  <si>
    <t>KSC931G LFS</t>
  </si>
  <si>
    <t>Momentary switch</t>
  </si>
  <si>
    <t>https://www.digikey.es/en/products/detail/c-k/KSC931G-LFS/3533878</t>
  </si>
  <si>
    <t>56-QFN (7x7)</t>
  </si>
  <si>
    <t>SOIC8</t>
  </si>
  <si>
    <t>AP63203WU-7</t>
  </si>
  <si>
    <t>MCP4725A1T-E/CH</t>
  </si>
  <si>
    <t>https://www.digikey.es/es/products/detail/microchip-technology/MCP4725A1T-E-CH/1827895</t>
  </si>
  <si>
    <t>https://www.digikey.es/es/products/detail/diodes-incorporated/LM4040C30FTA/4249970?s=N4IgTCBcDaIDIFkAsAGVBhAzCgYgFQEEQBdAXyA</t>
  </si>
  <si>
    <t>Current sense amplifier. GAIN=25</t>
  </si>
  <si>
    <t>SOIC8-WIDE</t>
  </si>
  <si>
    <t>SOIC16</t>
  </si>
  <si>
    <t>LTL1NHSH6D</t>
  </si>
  <si>
    <t>LED 3MM LITEON YELLOW 65mcd 60º</t>
  </si>
  <si>
    <t>https://www.tme.eu/es/en/details/ltl1nhsh6d/tht-leds-round/liteon/</t>
  </si>
  <si>
    <t>https://www.digikey.es/es/products/detail/bel-fuse-inc/0ZCC0150BF2C/2165288?s=N4IgTCBcDaIKwAYDsBaAjIu6UDkAiIAugL5A</t>
  </si>
  <si>
    <t>0ZCC0150BF2C</t>
  </si>
  <si>
    <t>PTC RESTTBLE 1.50A 24V CHIP 1812</t>
  </si>
  <si>
    <t>SMD1812</t>
  </si>
  <si>
    <t>SMA-DO214</t>
  </si>
  <si>
    <t>https://www.digikey.es/es/products/detail/micro-commercial-co/3SMAJ5923B-TP/1793169?s=N4IgTCBcDaIMwGUCyBBAUgVgJxjgIQFoAVABRAF0BfIA</t>
  </si>
  <si>
    <t>https://www.digikey.es/en/products/detail/littelfuse-inc/SMAJ18A/762282</t>
  </si>
  <si>
    <t>SMAJ18A</t>
  </si>
  <si>
    <t>TVS 18V 400W Unidirectional</t>
  </si>
  <si>
    <t>COST (500pcs)</t>
  </si>
  <si>
    <t>COST per Board (500 pcs)</t>
  </si>
  <si>
    <t>https://www.digikey.es/en/products/detail/samsung-electro-mechanics/CL32B475KBUYNNE/3886950</t>
  </si>
  <si>
    <t>https://www.digikey.es/en/products/detail/murata-electronics/GRT21BR61H475ME13L/5416817</t>
  </si>
  <si>
    <t>https://www.digikey.es/en/products/detail/samsung-electro-mechanics/CL31A106MBHNNNE/5961220</t>
  </si>
  <si>
    <t>https://www.digikey.es/en/products/detail/yageo/RL2512FK-070R025L/3885847</t>
  </si>
  <si>
    <t>https://www.digikey.es/en/products/detail/bourns-inc/CRL1206-FW-R100ELF/3593165</t>
  </si>
  <si>
    <t>https://www.digikey.es/en/products/detail/murata-electronics/GRM21BR61A226ME51L/5027595</t>
  </si>
  <si>
    <t>https://www.digikey.es/en/products/detail/samsung-electro-mechanics/CL32A226KPJNNNE/3889030</t>
  </si>
  <si>
    <t>Creacion.</t>
  </si>
  <si>
    <t>C9, C11, C13, C15, C45, C46, C54</t>
  </si>
  <si>
    <t>Q2, Q4, Q9</t>
  </si>
  <si>
    <t>R16, R18, R30, R45, R58, R60</t>
  </si>
  <si>
    <t>R2, R19, R20, R25, R27, R46</t>
  </si>
  <si>
    <t>R13, R23, R52, R53, R54,R64,R67</t>
  </si>
  <si>
    <t>R1,R32, R39, R40, R42, R66</t>
  </si>
  <si>
    <t>MK1-RP2040</t>
  </si>
  <si>
    <t>Modificaciones frente a la v4 de la MK2-RP2040:
La posicion 5 pasa de Qty 34 a 32. Se eliminan los parts  C55 y C57.
La posicion 15 pasa de Qty 8 a 7. Se elimina el part C56.
La posicion 36 pasa de Qty 4 a 3. Se elimina el part Q5.
La posicion 37 pasa de Qty 7 a 6. Se elimina el part R49.
La posicion 40 pasa de Qty 5 a 7. Se agregan los parts R64 y R67.
La posicion 42 pasa de Qty 7 a 6. Se elimina el part R34
La posicion 43 pasa de Qty 7 a 6. Se elimna el part R59.
Se elimina la posicion 18, part D4.
Se elimina la posicion 25, part J1
Se elimina la posicion 52, parts R47 y R48
Se elimina la posicion 56, parts R55. R56
Se elimina la posicion 59, part R62
Se elimina la posicion 64, part RSENSE
Se elimina la posicion 68, part U10
Se elimina la posicion 77, part U9
Se elimina la posicion 16, part D1
Se elimina la posicion 47, part R38 y R63</t>
  </si>
  <si>
    <t>18-ene-24</t>
  </si>
  <si>
    <t xml:space="preserve">DGB </t>
  </si>
  <si>
    <t>Se añade C1 Pos.5</t>
  </si>
  <si>
    <t>C1, C2, C4, C5, C6, C7, C8, C10, C12, C14, C16, C20, C22, C23, C24, C25, C27, C28, C29, C31, C32, C33, C34, C36, C44, C47, C48, C49, C50, C53, C58, C60, C66</t>
  </si>
  <si>
    <t>BOM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</si>
</sst>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C0A]d\-mmm\-yy;@"/>
    <numFmt numFmtId="165" formatCode="_-* #,##0.00\ [$€-C0A]_-;\-* #,##0.00\ [$€-C0A]_-;_-* &quot;-&quot;??\ [$€-C0A]_-;_-@_-"/>
  </numFmts>
  <fonts count="48" x14ac:knownFonts="1">
    <font>
      <sz val="10"/>
      <color theme="1"/>
      <name val="Arial"/>
      <family val="2"/>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14"/>
      <color theme="0"/>
      <name val="Arial"/>
      <family val="2"/>
    </font>
    <font>
      <sz val="14"/>
      <color theme="1"/>
      <name val="Consolas"/>
      <family val="3"/>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Arial"/>
      <family val="2"/>
    </font>
    <font>
      <sz val="10"/>
      <color theme="1"/>
      <name val="Wingdings 2"/>
      <family val="1"/>
      <charset val="2"/>
    </font>
    <font>
      <u/>
      <sz val="10"/>
      <color theme="10"/>
      <name val="Arial"/>
      <family val="2"/>
    </font>
    <font>
      <sz val="10"/>
      <color theme="1"/>
      <name val="Calibri"/>
      <family val="2"/>
      <scheme val="minor"/>
    </font>
    <font>
      <b/>
      <sz val="10"/>
      <color theme="1"/>
      <name val="Calibri"/>
      <family val="2"/>
      <scheme val="minor"/>
    </font>
    <font>
      <b/>
      <sz val="18"/>
      <color theme="1"/>
      <name val="Arial"/>
      <family val="2"/>
    </font>
    <font>
      <sz val="10"/>
      <color rgb="FF000000"/>
      <name val="Arial"/>
      <family val="2"/>
    </font>
    <font>
      <u/>
      <sz val="10"/>
      <color theme="1"/>
      <name val="Arial"/>
      <family val="2"/>
    </font>
    <font>
      <sz val="8"/>
      <name val="Arial"/>
      <family val="2"/>
    </font>
    <font>
      <sz val="10"/>
      <name val="Arial"/>
      <family val="2"/>
    </font>
    <font>
      <b/>
      <sz val="16"/>
      <color rgb="FFFF0000"/>
      <name val="Consolas"/>
      <family val="3"/>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1" tint="0.14999847407452621"/>
        <bgColor indexed="64"/>
      </patternFill>
    </fill>
    <fill>
      <patternFill patternType="solid">
        <fgColor rgb="FFFFFF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right/>
      <top/>
      <bottom style="thin">
        <color theme="0" tint="-0.14996795556505021"/>
      </bottom>
      <diagonal/>
    </border>
    <border>
      <left/>
      <right/>
      <top style="thin">
        <color theme="0" tint="-0.1499679555650502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xf numFmtId="0" fontId="22" fillId="0" borderId="1" applyNumberFormat="0" applyFill="0" applyAlignment="0" applyProtection="0"/>
    <xf numFmtId="0" fontId="23" fillId="0" borderId="2" applyNumberFormat="0" applyFill="0" applyAlignment="0" applyProtection="0"/>
    <xf numFmtId="0" fontId="24" fillId="0" borderId="3"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4" applyNumberFormat="0" applyAlignment="0" applyProtection="0"/>
    <xf numFmtId="0" fontId="29" fillId="6" borderId="5" applyNumberFormat="0" applyAlignment="0" applyProtection="0"/>
    <xf numFmtId="0" fontId="30" fillId="6" borderId="4" applyNumberFormat="0" applyAlignment="0" applyProtection="0"/>
    <xf numFmtId="0" fontId="31" fillId="0" borderId="6" applyNumberFormat="0" applyFill="0" applyAlignment="0" applyProtection="0"/>
    <xf numFmtId="0" fontId="32" fillId="7" borderId="7" applyNumberFormat="0" applyAlignment="0" applyProtection="0"/>
    <xf numFmtId="0" fontId="33" fillId="0" borderId="0" applyNumberFormat="0" applyFill="0" applyBorder="0" applyAlignment="0" applyProtection="0"/>
    <xf numFmtId="0" fontId="21" fillId="8" borderId="8" applyNumberFormat="0" applyFont="0" applyAlignment="0" applyProtection="0"/>
    <xf numFmtId="0" fontId="34" fillId="0" borderId="0" applyNumberFormat="0" applyFill="0" applyBorder="0" applyAlignment="0" applyProtection="0"/>
    <xf numFmtId="0" fontId="35" fillId="0" borderId="9" applyNumberFormat="0" applyFill="0" applyAlignment="0" applyProtection="0"/>
    <xf numFmtId="0" fontId="36"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36" fillId="28" borderId="0" applyNumberFormat="0" applyBorder="0" applyAlignment="0" applyProtection="0"/>
    <xf numFmtId="0" fontId="36" fillId="29"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36" fillId="32" borderId="0" applyNumberFormat="0" applyBorder="0" applyAlignment="0" applyProtection="0"/>
    <xf numFmtId="9" fontId="21" fillId="0" borderId="0" applyFont="0" applyFill="0" applyBorder="0" applyAlignment="0" applyProtection="0"/>
    <xf numFmtId="0" fontId="39" fillId="0" borderId="0" applyNumberFormat="0" applyFill="0" applyBorder="0" applyAlignment="0" applyProtection="0"/>
  </cellStyleXfs>
  <cellXfs count="75">
    <xf numFmtId="0" fontId="0" fillId="0" borderId="0" xfId="0"/>
    <xf numFmtId="0" fontId="0" fillId="0" borderId="0" xfId="0" applyAlignment="1">
      <alignment horizontal="center" vertical="center"/>
    </xf>
    <xf numFmtId="15" fontId="20" fillId="0" borderId="10" xfId="0" applyNumberFormat="1" applyFont="1" applyBorder="1" applyAlignment="1">
      <alignment horizontal="center" vertical="center"/>
    </xf>
    <xf numFmtId="49" fontId="0" fillId="0" borderId="0" xfId="0" applyNumberFormat="1"/>
    <xf numFmtId="0" fontId="0" fillId="0" borderId="0" xfId="0" applyAlignment="1">
      <alignment horizontal="left"/>
    </xf>
    <xf numFmtId="0" fontId="0" fillId="0" borderId="0" xfId="0" applyAlignment="1">
      <alignment wrapText="1"/>
    </xf>
    <xf numFmtId="0" fontId="0" fillId="0" borderId="0" xfId="0" applyAlignment="1">
      <alignment horizontal="center" vertical="center" wrapText="1"/>
    </xf>
    <xf numFmtId="0" fontId="17" fillId="33" borderId="13" xfId="0" applyFont="1" applyFill="1" applyBorder="1" applyAlignment="1">
      <alignment horizontal="center" vertical="center" wrapText="1"/>
    </xf>
    <xf numFmtId="0" fontId="17" fillId="33" borderId="13" xfId="0" applyFont="1" applyFill="1" applyBorder="1" applyAlignment="1">
      <alignment horizontal="center" vertical="center"/>
    </xf>
    <xf numFmtId="0" fontId="17" fillId="0" borderId="15" xfId="0" applyFont="1" applyBorder="1" applyAlignment="1">
      <alignment horizontal="center" vertical="center"/>
    </xf>
    <xf numFmtId="0" fontId="17" fillId="0" borderId="0" xfId="0" applyFont="1" applyAlignment="1">
      <alignment horizontal="center" vertical="center"/>
    </xf>
    <xf numFmtId="0" fontId="17" fillId="0" borderId="14" xfId="0" applyFont="1" applyBorder="1" applyAlignment="1">
      <alignment horizontal="center"/>
    </xf>
    <xf numFmtId="0" fontId="17" fillId="0" borderId="15" xfId="0" applyFont="1" applyBorder="1" applyAlignment="1">
      <alignment horizontal="center"/>
    </xf>
    <xf numFmtId="0" fontId="0" fillId="0" borderId="0" xfId="0" applyAlignment="1">
      <alignment horizontal="center"/>
    </xf>
    <xf numFmtId="0" fontId="40" fillId="0" borderId="0" xfId="0" applyFont="1" applyAlignment="1">
      <alignment horizontal="center" vertical="center" wrapText="1"/>
    </xf>
    <xf numFmtId="0" fontId="41" fillId="33" borderId="13" xfId="0" applyFont="1" applyFill="1" applyBorder="1" applyAlignment="1">
      <alignment horizontal="center" vertical="center" wrapText="1"/>
    </xf>
    <xf numFmtId="0" fontId="38" fillId="0" borderId="13" xfId="0" applyFont="1" applyBorder="1" applyAlignment="1">
      <alignment horizontal="center" vertical="center" wrapText="1"/>
    </xf>
    <xf numFmtId="0" fontId="40" fillId="0" borderId="13" xfId="0" applyFont="1" applyBorder="1" applyAlignment="1">
      <alignment horizontal="center" vertical="center" wrapText="1"/>
    </xf>
    <xf numFmtId="0" fontId="0" fillId="0" borderId="13" xfId="0" applyBorder="1" applyAlignment="1">
      <alignment horizontal="center" vertical="center"/>
    </xf>
    <xf numFmtId="0" fontId="42" fillId="0" borderId="0" xfId="0" applyFont="1"/>
    <xf numFmtId="0" fontId="0" fillId="0" borderId="18" xfId="0" applyBorder="1" applyAlignment="1">
      <alignment wrapText="1"/>
    </xf>
    <xf numFmtId="0" fontId="0" fillId="0" borderId="17" xfId="0" applyBorder="1" applyAlignment="1">
      <alignment horizontal="center" vertical="center"/>
    </xf>
    <xf numFmtId="164" fontId="0" fillId="0" borderId="13" xfId="0" applyNumberFormat="1" applyBorder="1" applyAlignment="1">
      <alignment horizontal="center" vertical="center"/>
    </xf>
    <xf numFmtId="0" fontId="0" fillId="0" borderId="19" xfId="0" applyBorder="1" applyAlignment="1">
      <alignment horizontal="center" vertical="center"/>
    </xf>
    <xf numFmtId="164" fontId="0" fillId="0" borderId="20" xfId="0" applyNumberFormat="1" applyBorder="1" applyAlignment="1">
      <alignment horizontal="center" vertical="center"/>
    </xf>
    <xf numFmtId="0" fontId="0" fillId="0" borderId="20" xfId="0" applyBorder="1" applyAlignment="1">
      <alignment horizontal="center" vertical="center"/>
    </xf>
    <xf numFmtId="0" fontId="0" fillId="0" borderId="13" xfId="0" applyBorder="1" applyAlignment="1">
      <alignment horizontal="left" vertical="center"/>
    </xf>
    <xf numFmtId="49" fontId="17" fillId="33" borderId="13" xfId="0" applyNumberFormat="1" applyFont="1" applyFill="1" applyBorder="1" applyAlignment="1">
      <alignment horizontal="center" vertical="center"/>
    </xf>
    <xf numFmtId="0" fontId="0" fillId="0" borderId="13" xfId="0" applyBorder="1"/>
    <xf numFmtId="0" fontId="0" fillId="0" borderId="17" xfId="0" applyBorder="1" applyAlignment="1">
      <alignment horizontal="center" vertical="top"/>
    </xf>
    <xf numFmtId="164" fontId="0" fillId="0" borderId="13" xfId="0" applyNumberFormat="1" applyBorder="1" applyAlignment="1">
      <alignment horizontal="center" vertical="top"/>
    </xf>
    <xf numFmtId="0" fontId="0" fillId="0" borderId="13" xfId="0" applyBorder="1" applyAlignment="1">
      <alignment vertical="top"/>
    </xf>
    <xf numFmtId="0" fontId="0" fillId="0" borderId="18" xfId="0" applyBorder="1" applyAlignment="1">
      <alignment vertical="top" wrapText="1"/>
    </xf>
    <xf numFmtId="0" fontId="0" fillId="35" borderId="13" xfId="0" applyFill="1" applyBorder="1" applyAlignment="1">
      <alignment horizontal="left" vertical="top"/>
    </xf>
    <xf numFmtId="9" fontId="21" fillId="35" borderId="13" xfId="83" applyFont="1" applyFill="1" applyBorder="1" applyAlignment="1">
      <alignment horizontal="left" vertical="top"/>
    </xf>
    <xf numFmtId="9" fontId="0" fillId="35" borderId="13" xfId="0" applyNumberFormat="1" applyFill="1" applyBorder="1" applyAlignment="1">
      <alignment horizontal="left" vertical="top"/>
    </xf>
    <xf numFmtId="0" fontId="21" fillId="35" borderId="13" xfId="42" applyFill="1" applyBorder="1" applyAlignment="1">
      <alignment horizontal="left" vertical="top"/>
    </xf>
    <xf numFmtId="0" fontId="37" fillId="35" borderId="13" xfId="0" applyFont="1" applyFill="1" applyBorder="1" applyAlignment="1">
      <alignment horizontal="left" vertical="top"/>
    </xf>
    <xf numFmtId="0" fontId="0" fillId="35" borderId="13" xfId="0" applyFill="1" applyBorder="1" applyAlignment="1">
      <alignment horizontal="left"/>
    </xf>
    <xf numFmtId="0" fontId="0" fillId="35" borderId="13" xfId="0" applyFill="1" applyBorder="1"/>
    <xf numFmtId="9" fontId="43" fillId="35" borderId="13" xfId="0" applyNumberFormat="1" applyFont="1" applyFill="1" applyBorder="1" applyAlignment="1">
      <alignment horizontal="left" vertical="top"/>
    </xf>
    <xf numFmtId="0" fontId="1" fillId="35" borderId="13" xfId="42" applyFont="1" applyFill="1" applyBorder="1" applyAlignment="1">
      <alignment horizontal="left" vertical="top"/>
    </xf>
    <xf numFmtId="0" fontId="0" fillId="0" borderId="13" xfId="0" applyBorder="1" applyAlignment="1">
      <alignment horizontal="left"/>
    </xf>
    <xf numFmtId="49" fontId="44" fillId="0" borderId="0" xfId="0" applyNumberFormat="1" applyFont="1"/>
    <xf numFmtId="0" fontId="39" fillId="0" borderId="13" xfId="84" applyFill="1" applyBorder="1" applyAlignment="1">
      <alignment vertical="top"/>
    </xf>
    <xf numFmtId="0" fontId="21" fillId="0" borderId="13" xfId="42" applyBorder="1" applyAlignment="1">
      <alignment vertical="top"/>
    </xf>
    <xf numFmtId="0" fontId="37" fillId="0" borderId="13" xfId="0" applyFont="1" applyBorder="1" applyAlignment="1">
      <alignment vertical="top"/>
    </xf>
    <xf numFmtId="0" fontId="37" fillId="0" borderId="13" xfId="42" applyFont="1" applyBorder="1" applyAlignment="1">
      <alignment vertical="top"/>
    </xf>
    <xf numFmtId="0" fontId="39" fillId="0" borderId="13" xfId="84" applyFill="1" applyBorder="1"/>
    <xf numFmtId="0" fontId="38" fillId="35" borderId="13" xfId="0" applyFont="1" applyFill="1" applyBorder="1" applyAlignment="1">
      <alignment horizontal="center" vertical="center" wrapText="1"/>
    </xf>
    <xf numFmtId="0" fontId="0" fillId="35" borderId="0" xfId="0" applyFill="1"/>
    <xf numFmtId="0" fontId="17" fillId="0" borderId="16" xfId="0" applyFont="1" applyBorder="1" applyAlignment="1">
      <alignment horizontal="center" vertical="center" wrapText="1"/>
    </xf>
    <xf numFmtId="0" fontId="44" fillId="0" borderId="18" xfId="0" applyFont="1" applyBorder="1" applyAlignment="1">
      <alignment wrapText="1"/>
    </xf>
    <xf numFmtId="0" fontId="0" fillId="0" borderId="21" xfId="0" applyBorder="1" applyAlignment="1">
      <alignment wrapText="1"/>
    </xf>
    <xf numFmtId="0" fontId="39" fillId="0" borderId="13" xfId="84" applyBorder="1" applyAlignment="1">
      <alignment vertical="top"/>
    </xf>
    <xf numFmtId="0" fontId="39" fillId="0" borderId="0" xfId="84"/>
    <xf numFmtId="165" fontId="0" fillId="35" borderId="13" xfId="0" applyNumberFormat="1" applyFill="1" applyBorder="1" applyAlignment="1">
      <alignment vertical="top"/>
    </xf>
    <xf numFmtId="165" fontId="21" fillId="35" borderId="13" xfId="42" applyNumberFormat="1" applyFill="1" applyBorder="1" applyAlignment="1">
      <alignment vertical="top"/>
    </xf>
    <xf numFmtId="165" fontId="0" fillId="35" borderId="13" xfId="0" applyNumberFormat="1" applyFill="1" applyBorder="1"/>
    <xf numFmtId="165" fontId="0" fillId="0" borderId="0" xfId="0" applyNumberFormat="1"/>
    <xf numFmtId="0" fontId="46" fillId="0" borderId="13" xfId="0" applyFont="1" applyBorder="1" applyAlignment="1">
      <alignment horizontal="left" vertical="center"/>
    </xf>
    <xf numFmtId="0" fontId="0" fillId="0" borderId="13" xfId="0" applyBorder="1" applyAlignment="1">
      <alignment horizontal="left" vertical="center" wrapText="1"/>
    </xf>
    <xf numFmtId="0" fontId="0" fillId="0" borderId="13" xfId="0" applyBorder="1" applyAlignment="1">
      <alignment wrapText="1"/>
    </xf>
    <xf numFmtId="15" fontId="0" fillId="0" borderId="0" xfId="0" applyNumberFormat="1" applyAlignment="1">
      <alignment horizontal="center" vertical="center"/>
    </xf>
    <xf numFmtId="0" fontId="0" fillId="33" borderId="13" xfId="0" applyFill="1" applyBorder="1" applyAlignment="1">
      <alignment horizontal="left" vertical="center"/>
    </xf>
    <xf numFmtId="0" fontId="46" fillId="33" borderId="13" xfId="0" applyFont="1" applyFill="1"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center" vertical="center"/>
    </xf>
    <xf numFmtId="164" fontId="0" fillId="0" borderId="24" xfId="0" applyNumberFormat="1" applyBorder="1" applyAlignment="1">
      <alignment horizontal="center" vertical="center"/>
    </xf>
    <xf numFmtId="164" fontId="0" fillId="0" borderId="25" xfId="0" applyNumberForma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19" fillId="34" borderId="11" xfId="0" applyFont="1" applyFill="1" applyBorder="1" applyAlignment="1">
      <alignment horizontal="right" vertical="center"/>
    </xf>
    <xf numFmtId="15" fontId="47" fillId="34" borderId="12" xfId="0" applyNumberFormat="1" applyFont="1" applyFill="1" applyBorder="1" applyAlignment="1">
      <alignment horizontal="right" vertical="center"/>
    </xf>
    <xf numFmtId="0" fontId="19" fillId="34" borderId="11" xfId="0" applyFont="1" applyFill="1" applyBorder="1" applyAlignment="1">
      <alignment horizontal="left" vertic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Énfasis1 2" xfId="60" xr:uid="{00000000-0005-0000-0000-000001000000}"/>
    <cellStyle name="20% - Énfasis2 2" xfId="64" xr:uid="{00000000-0005-0000-0000-000003000000}"/>
    <cellStyle name="20% - Énfasis3 2" xfId="68" xr:uid="{00000000-0005-0000-0000-000005000000}"/>
    <cellStyle name="20% - Énfasis4 2" xfId="72" xr:uid="{00000000-0005-0000-0000-000007000000}"/>
    <cellStyle name="20% - Énfasis5 2" xfId="76" xr:uid="{00000000-0005-0000-0000-000009000000}"/>
    <cellStyle name="20% - Énfasis6 2" xfId="80" xr:uid="{00000000-0005-0000-0000-00000B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Énfasis1 2" xfId="61" xr:uid="{00000000-0005-0000-0000-00000D000000}"/>
    <cellStyle name="40% - Énfasis2 2" xfId="65" xr:uid="{00000000-0005-0000-0000-00000F000000}"/>
    <cellStyle name="40% - Énfasis3 2" xfId="69" xr:uid="{00000000-0005-0000-0000-000011000000}"/>
    <cellStyle name="40% - Énfasis4 2" xfId="73" xr:uid="{00000000-0005-0000-0000-000013000000}"/>
    <cellStyle name="40% - Énfasis5 2" xfId="77" xr:uid="{00000000-0005-0000-0000-000015000000}"/>
    <cellStyle name="40% - Énfasis6 2" xfId="81" xr:uid="{00000000-0005-0000-0000-000017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Énfasis1 2" xfId="62" xr:uid="{00000000-0005-0000-0000-000019000000}"/>
    <cellStyle name="60% - Énfasis2 2" xfId="66" xr:uid="{00000000-0005-0000-0000-00001B000000}"/>
    <cellStyle name="60% - Énfasis3 2" xfId="70" xr:uid="{00000000-0005-0000-0000-00001D000000}"/>
    <cellStyle name="60% - Énfasis4 2" xfId="74" xr:uid="{00000000-0005-0000-0000-00001F000000}"/>
    <cellStyle name="60% - Énfasis5 2" xfId="78" xr:uid="{00000000-0005-0000-0000-000021000000}"/>
    <cellStyle name="60% - Énfasis6 2" xfId="82" xr:uid="{00000000-0005-0000-0000-00002300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uena 2" xfId="47" xr:uid="{00000000-0005-0000-0000-000025000000}"/>
    <cellStyle name="Calculation" xfId="11" builtinId="22" customBuiltin="1"/>
    <cellStyle name="Cálculo 2" xfId="52" xr:uid="{00000000-0005-0000-0000-000027000000}"/>
    <cellStyle name="Celda de comprobación 2" xfId="54" xr:uid="{00000000-0005-0000-0000-000029000000}"/>
    <cellStyle name="Celda vinculada 2" xfId="53" xr:uid="{00000000-0005-0000-0000-00002B000000}"/>
    <cellStyle name="Check Cell" xfId="13" builtinId="23" customBuiltin="1"/>
    <cellStyle name="Encabezado 4 2" xfId="46" xr:uid="{00000000-0005-0000-0000-00002D000000}"/>
    <cellStyle name="Énfasis1 2" xfId="59" xr:uid="{00000000-0005-0000-0000-00002F000000}"/>
    <cellStyle name="Énfasis2 2" xfId="63" xr:uid="{00000000-0005-0000-0000-000031000000}"/>
    <cellStyle name="Énfasis3 2" xfId="67" xr:uid="{00000000-0005-0000-0000-000033000000}"/>
    <cellStyle name="Énfasis4 2" xfId="71" xr:uid="{00000000-0005-0000-0000-000035000000}"/>
    <cellStyle name="Énfasis5 2" xfId="75" xr:uid="{00000000-0005-0000-0000-000037000000}"/>
    <cellStyle name="Énfasis6 2" xfId="79" xr:uid="{00000000-0005-0000-0000-000039000000}"/>
    <cellStyle name="Entrada 2" xfId="50" xr:uid="{00000000-0005-0000-0000-00003B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84" builtinId="8"/>
    <cellStyle name="Incorrecto 2" xfId="48" xr:uid="{00000000-0005-0000-0000-00003E000000}"/>
    <cellStyle name="Input" xfId="9" builtinId="20" customBuiltin="1"/>
    <cellStyle name="Linked Cell" xfId="12" builtinId="24" customBuiltin="1"/>
    <cellStyle name="Neutral" xfId="8" builtinId="28" customBuiltin="1"/>
    <cellStyle name="Neutral 2" xfId="49" xr:uid="{00000000-0005-0000-0000-000040000000}"/>
    <cellStyle name="Normal" xfId="0" builtinId="0"/>
    <cellStyle name="Normal 2" xfId="42" xr:uid="{00000000-0005-0000-0000-000042000000}"/>
    <cellStyle name="Notas 2" xfId="56" xr:uid="{00000000-0005-0000-0000-000044000000}"/>
    <cellStyle name="Note" xfId="15" builtinId="10" customBuiltin="1"/>
    <cellStyle name="Output" xfId="10" builtinId="21" customBuiltin="1"/>
    <cellStyle name="Porcentaje 2" xfId="83" xr:uid="{00000000-0005-0000-0000-000045000000}"/>
    <cellStyle name="Salida 2" xfId="51" xr:uid="{00000000-0005-0000-0000-000047000000}"/>
    <cellStyle name="Texto de advertencia 2" xfId="55" xr:uid="{00000000-0005-0000-0000-000049000000}"/>
    <cellStyle name="Texto explicativo 2" xfId="57" xr:uid="{00000000-0005-0000-0000-00004B000000}"/>
    <cellStyle name="Title" xfId="1" builtinId="15" customBuiltin="1"/>
    <cellStyle name="Título 1 2" xfId="43" xr:uid="{00000000-0005-0000-0000-00004E000000}"/>
    <cellStyle name="Título 2 2" xfId="44" xr:uid="{00000000-0005-0000-0000-000050000000}"/>
    <cellStyle name="Título 3 2" xfId="45" xr:uid="{00000000-0005-0000-0000-000052000000}"/>
    <cellStyle name="Total" xfId="17" builtinId="25" customBuiltin="1"/>
    <cellStyle name="Total 2" xfId="58" xr:uid="{00000000-0005-0000-0000-000054000000}"/>
    <cellStyle name="Warning Text" xfId="14" builtinId="11" customBuiltin="1"/>
  </cellStyles>
  <dxfs count="2">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2633FB16-EEBE-49F5-A61E-A591FF30C1E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es/es/products/detail/diodes-incorporated/AP63203WU-7/9858426" TargetMode="External"/><Relationship Id="rId13" Type="http://schemas.openxmlformats.org/officeDocument/2006/relationships/hyperlink" Target="https://www.digikey.es/es/products/detail/murata-electronics/PKMCS0909E4000-R1/4878400?s=N4IgTCBcDaIAoGkCyBhAygBgJzYKIBYMiBaAJQEYQBdAXyA" TargetMode="External"/><Relationship Id="rId18" Type="http://schemas.openxmlformats.org/officeDocument/2006/relationships/hyperlink" Target="https://www.digikey.es/en/products/detail/tdk-corporation/MMZ2012Y202BT000/571868?s=N4IgTCBcDaILJwFpgAwEYwE1VgEIBUUiQBdAXyA" TargetMode="External"/><Relationship Id="rId26" Type="http://schemas.openxmlformats.org/officeDocument/2006/relationships/hyperlink" Target="https://www.digikey.es/es/products/detail/microchip-technology/MCP4725A1T-E-CH/1827895" TargetMode="External"/><Relationship Id="rId3" Type="http://schemas.openxmlformats.org/officeDocument/2006/relationships/hyperlink" Target="https://www.digikey.es/es/products/detail/texas-instruments/TPIC2810D/509926" TargetMode="External"/><Relationship Id="rId21" Type="http://schemas.openxmlformats.org/officeDocument/2006/relationships/hyperlink" Target="https://www.tme.eu/es/en/details/ltl1nhsh6d/tht-leds-round/liteon/" TargetMode="External"/><Relationship Id="rId7" Type="http://schemas.openxmlformats.org/officeDocument/2006/relationships/hyperlink" Target="https://www.digikey.es/es/products/detail/diodes-incorporated/AP64501SP-13/10419715?s=N4IgTCBcDaIIIAUBsAWArABgIwGUEFosBmEAXQF8g" TargetMode="External"/><Relationship Id="rId12" Type="http://schemas.openxmlformats.org/officeDocument/2006/relationships/hyperlink" Target="https://www.digikey.es/es/products/detail/infineon-technologies/BAV199E6327HTSA1/506263?s=N4IgTCBcDaIEIEEBqBGAnGgkgOQMIBUBabAERAF0BfIA" TargetMode="External"/><Relationship Id="rId17" Type="http://schemas.openxmlformats.org/officeDocument/2006/relationships/hyperlink" Target="https://www.digikey.es/en/products/detail/amphenol-cs-fci/20021521-00010T1LF/2414951?s=N4IgTCBcDa4AxzARgKzILQLkuAVJAMgGIgC6AvkA" TargetMode="External"/><Relationship Id="rId25" Type="http://schemas.openxmlformats.org/officeDocument/2006/relationships/hyperlink" Target="https://www.digikey.es/en/products/detail/c-k/KSC931G-LFS/3533878" TargetMode="External"/><Relationship Id="rId2" Type="http://schemas.openxmlformats.org/officeDocument/2006/relationships/hyperlink" Target="https://www.digikey.es/es/products/detail/analog-devices-inc-maxim-integrated/MAX9064EUK-T/1937852?s=N4IgTCBcDaILIEEAaBOADANgCwFECqA0gNQAqIAugL5A" TargetMode="External"/><Relationship Id="rId16" Type="http://schemas.openxmlformats.org/officeDocument/2006/relationships/hyperlink" Target="https://eu.mouser.com/ProductDetail/Diotec-Semiconductor/MMSZ5228B?qs=OlC7AqGiEDkIT4mCF6hrjg%3D%3D" TargetMode="External"/><Relationship Id="rId20" Type="http://schemas.openxmlformats.org/officeDocument/2006/relationships/hyperlink" Target="https://www.digikey.es/en/products/detail/pulse-electronics/PA4342-472NLT/5436333" TargetMode="External"/><Relationship Id="rId1" Type="http://schemas.openxmlformats.org/officeDocument/2006/relationships/hyperlink" Target="https://www.digikey.es/es/products/detail/abracon-llc/ABM3C-12-000MHZ-D4Y-T/2639882?s=N4IgTCBcDaIIICECyBmAwgWgIxgHQAZCkAJALQwBEAWATQwBUQBdAXyA" TargetMode="External"/><Relationship Id="rId6" Type="http://schemas.openxmlformats.org/officeDocument/2006/relationships/hyperlink" Target="https://www.digikey.es/es/products/detail/texas-instruments/SN74AC14PWR/376031" TargetMode="External"/><Relationship Id="rId11" Type="http://schemas.openxmlformats.org/officeDocument/2006/relationships/hyperlink" Target="https://www.digikey.es/es/products/detail/jae-electronics/DX07S016JA1R1500/11585731?s=N4IgTCBcDaICIA0AMB2AykgjANgFIEFMAlTAViSRAF0BfIA" TargetMode="External"/><Relationship Id="rId24" Type="http://schemas.openxmlformats.org/officeDocument/2006/relationships/hyperlink" Target="https://www.digikey.es/en/products/detail/bourns-inc/PEC12R-3220F-S0024/4699265" TargetMode="External"/><Relationship Id="rId5" Type="http://schemas.openxmlformats.org/officeDocument/2006/relationships/hyperlink" Target="https://www.digikey.es/es/products/detail/analog-devices-inc-maxim-integrated/MAX9938TEUK-T/1937784?s=N4IgTCBcDaILIEEAaBOFBmAHAFQKIFUBpAamwGFsBaAOQBEQBdAXyA" TargetMode="External"/><Relationship Id="rId15" Type="http://schemas.openxmlformats.org/officeDocument/2006/relationships/hyperlink" Target="https://www.digikey.es/en/products/detail/littelfuse-inc/SMAJ18A/762282" TargetMode="External"/><Relationship Id="rId23" Type="http://schemas.openxmlformats.org/officeDocument/2006/relationships/hyperlink" Target="https://www.digikey.es/es/products/detail/nexperia-usa-inc/2N7002PW-115/2296328?s=N4IgTCBcDa4HIHYAMSwAUDqIC6BfIA" TargetMode="External"/><Relationship Id="rId28" Type="http://schemas.openxmlformats.org/officeDocument/2006/relationships/printerSettings" Target="../printerSettings/printerSettings1.bin"/><Relationship Id="rId10" Type="http://schemas.openxmlformats.org/officeDocument/2006/relationships/hyperlink" Target="https://www.digikey.es/es/products/detail/liteon/LTV-816S/385831?s=N4IgTCBcDaIIwDYAMBaOBmBcUFYUDkAREAXQF8g" TargetMode="External"/><Relationship Id="rId19" Type="http://schemas.openxmlformats.org/officeDocument/2006/relationships/hyperlink" Target="https://www.digikey.es/en/products/detail/taiyo-yuden/NRS4018T100MDGJ/2648964" TargetMode="External"/><Relationship Id="rId4" Type="http://schemas.openxmlformats.org/officeDocument/2006/relationships/hyperlink" Target="https://www.digikey.es/es/products/detail/winbond-electronics/W25Q64JVSSIQ/5803992" TargetMode="External"/><Relationship Id="rId9" Type="http://schemas.openxmlformats.org/officeDocument/2006/relationships/hyperlink" Target="https://www.digikey.es/es/products/detail/raspberry-pi/SC0914-13/14306010?s=N4IgTCBcDaIE4AcwAYAsyQF0C%2BQ" TargetMode="External"/><Relationship Id="rId14" Type="http://schemas.openxmlformats.org/officeDocument/2006/relationships/hyperlink" Target="https://www.digikey.es/es/products/detail/micro-commercial-co/3SMAJ5923B-TP/1793169?s=N4IgTCBcDaIMwGUCyBBAUgVgJxjgIQFoAVABRAF0BfIA" TargetMode="External"/><Relationship Id="rId22" Type="http://schemas.openxmlformats.org/officeDocument/2006/relationships/hyperlink" Target="https://www.digikey.es/es/products/detail/bel-fuse-inc/0ZCC0150BF2C/2165288?s=N4IgTCBcDaIKwAYDsBaAjIu6UDkAiIAugL5A" TargetMode="External"/><Relationship Id="rId27" Type="http://schemas.openxmlformats.org/officeDocument/2006/relationships/hyperlink" Target="https://www.digikey.es/es/products/detail/diodes-incorporated/LM4040C30FTA/4249970?s=N4IgTCBcDaIDIFkAsAGVBhAzCgYgFQEEQBdAX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4"/>
  <sheetViews>
    <sheetView topLeftCell="A14" zoomScaleNormal="100" workbookViewId="0">
      <selection activeCell="A21" sqref="A21:XFD21"/>
    </sheetView>
    <sheetView tabSelected="1" topLeftCell="A19" workbookViewId="1">
      <selection activeCell="E80" sqref="E80"/>
    </sheetView>
  </sheetViews>
  <sheetFormatPr baseColWidth="10" defaultColWidth="11.5" defaultRowHeight="14" x14ac:dyDescent="0.15"/>
  <cols>
    <col min="1" max="1" width="12.83203125" style="6" customWidth="1"/>
    <col min="2" max="2" width="4" style="14" bestFit="1" customWidth="1"/>
    <col min="3" max="3" width="4.33203125" style="1" bestFit="1" customWidth="1"/>
    <col min="4" max="4" width="38.6640625" style="5" bestFit="1" customWidth="1"/>
    <col min="5" max="5" width="29.1640625" bestFit="1" customWidth="1"/>
    <col min="6" max="6" width="31" bestFit="1" customWidth="1"/>
    <col min="7" max="7" width="29.1640625" style="3" bestFit="1" customWidth="1"/>
    <col min="8" max="8" width="29.6640625" customWidth="1"/>
    <col min="9" max="9" width="7.5" style="4" bestFit="1" customWidth="1"/>
    <col min="10" max="10" width="14.5" style="59" bestFit="1" customWidth="1"/>
    <col min="11" max="11" width="24.1640625" bestFit="1" customWidth="1"/>
    <col min="12" max="12" width="23" customWidth="1"/>
  </cols>
  <sheetData>
    <row r="1" spans="1:12" ht="18" x14ac:dyDescent="0.15">
      <c r="D1" s="72" t="s">
        <v>250</v>
      </c>
      <c r="E1" s="74">
        <f>+MAX(Historico!A4:A32)</f>
        <v>2</v>
      </c>
      <c r="J1"/>
    </row>
    <row r="2" spans="1:12" ht="23" x14ac:dyDescent="0.15">
      <c r="D2" s="73" t="str">
        <f>+Historico!B6</f>
        <v>18-ene-24</v>
      </c>
      <c r="J2"/>
    </row>
    <row r="3" spans="1:12" x14ac:dyDescent="0.15">
      <c r="D3" s="63"/>
      <c r="J3"/>
    </row>
    <row r="4" spans="1:12" ht="20" thickBot="1" x14ac:dyDescent="0.2">
      <c r="D4" s="2" t="s">
        <v>244</v>
      </c>
      <c r="J4"/>
    </row>
    <row r="5" spans="1:12" ht="15" thickTop="1" x14ac:dyDescent="0.15">
      <c r="G5" s="1"/>
      <c r="J5"/>
    </row>
    <row r="6" spans="1:12" ht="15" x14ac:dyDescent="0.15">
      <c r="A6" s="7" t="s">
        <v>71</v>
      </c>
      <c r="B6" s="15" t="s">
        <v>79</v>
      </c>
      <c r="C6" s="8" t="s">
        <v>0</v>
      </c>
      <c r="D6" s="7" t="s">
        <v>4</v>
      </c>
      <c r="E6" s="8" t="s">
        <v>1</v>
      </c>
      <c r="F6" s="8" t="s">
        <v>2</v>
      </c>
      <c r="G6" s="27" t="s">
        <v>3</v>
      </c>
      <c r="H6" s="8" t="s">
        <v>5</v>
      </c>
      <c r="I6" s="8" t="s">
        <v>70</v>
      </c>
      <c r="J6" s="8" t="s">
        <v>228</v>
      </c>
      <c r="K6" s="8" t="s">
        <v>229</v>
      </c>
      <c r="L6" s="8" t="s">
        <v>68</v>
      </c>
    </row>
    <row r="7" spans="1:12" ht="15" x14ac:dyDescent="0.15">
      <c r="A7" s="16" t="s">
        <v>72</v>
      </c>
      <c r="B7" s="17">
        <v>2</v>
      </c>
      <c r="C7" s="26">
        <v>1</v>
      </c>
      <c r="D7" s="26" t="s">
        <v>56</v>
      </c>
      <c r="E7" s="26" t="s">
        <v>73</v>
      </c>
      <c r="F7" s="26" t="s">
        <v>73</v>
      </c>
      <c r="G7" s="26" t="s">
        <v>100</v>
      </c>
      <c r="H7" s="26" t="s">
        <v>73</v>
      </c>
      <c r="I7" s="34"/>
      <c r="J7" s="56">
        <v>0.48</v>
      </c>
      <c r="K7" s="56">
        <f>J7*C7</f>
        <v>0.48</v>
      </c>
      <c r="L7" s="44" t="s">
        <v>177</v>
      </c>
    </row>
    <row r="8" spans="1:12" ht="15" x14ac:dyDescent="0.15">
      <c r="A8" s="16" t="s">
        <v>72</v>
      </c>
      <c r="B8" s="17">
        <v>3</v>
      </c>
      <c r="C8" s="26">
        <v>3</v>
      </c>
      <c r="D8" s="26" t="s">
        <v>35</v>
      </c>
      <c r="E8" s="60" t="s">
        <v>83</v>
      </c>
      <c r="F8" s="26" t="s">
        <v>84</v>
      </c>
      <c r="G8" s="26" t="s">
        <v>174</v>
      </c>
      <c r="H8" s="26" t="s">
        <v>14</v>
      </c>
      <c r="I8" s="34"/>
      <c r="J8" s="56">
        <v>0.10598</v>
      </c>
      <c r="K8" s="56">
        <f t="shared" ref="K8:K71" si="0">J8*C8</f>
        <v>0.31794</v>
      </c>
      <c r="L8" s="31" t="s">
        <v>230</v>
      </c>
    </row>
    <row r="9" spans="1:12" ht="15" x14ac:dyDescent="0.15">
      <c r="A9" s="17" t="s">
        <v>69</v>
      </c>
      <c r="B9" s="17">
        <v>4</v>
      </c>
      <c r="C9" s="26">
        <v>0</v>
      </c>
      <c r="D9" s="26" t="s">
        <v>101</v>
      </c>
      <c r="E9" s="26" t="s">
        <v>64</v>
      </c>
      <c r="F9" s="26" t="s">
        <v>13</v>
      </c>
      <c r="G9" s="26" t="s">
        <v>171</v>
      </c>
      <c r="H9" s="26" t="s">
        <v>14</v>
      </c>
      <c r="I9" s="35"/>
      <c r="J9" s="56"/>
      <c r="K9" s="56">
        <f t="shared" si="0"/>
        <v>0</v>
      </c>
      <c r="L9" s="31"/>
    </row>
    <row r="10" spans="1:12" ht="56" x14ac:dyDescent="0.15">
      <c r="A10" s="16" t="s">
        <v>72</v>
      </c>
      <c r="B10" s="17">
        <v>5</v>
      </c>
      <c r="C10" s="26">
        <v>33</v>
      </c>
      <c r="D10" s="61" t="s">
        <v>249</v>
      </c>
      <c r="E10" s="26" t="s">
        <v>85</v>
      </c>
      <c r="F10" s="26" t="s">
        <v>13</v>
      </c>
      <c r="G10" s="26" t="s">
        <v>171</v>
      </c>
      <c r="H10" s="26" t="s">
        <v>14</v>
      </c>
      <c r="I10" s="35"/>
      <c r="J10" s="56"/>
      <c r="K10" s="56">
        <f t="shared" si="0"/>
        <v>0</v>
      </c>
      <c r="L10" s="31"/>
    </row>
    <row r="11" spans="1:12" x14ac:dyDescent="0.15">
      <c r="A11" s="16" t="s">
        <v>72</v>
      </c>
      <c r="B11" s="17">
        <v>6</v>
      </c>
      <c r="C11" s="26">
        <v>4</v>
      </c>
      <c r="D11" s="26" t="s">
        <v>86</v>
      </c>
      <c r="E11" s="60" t="s">
        <v>87</v>
      </c>
      <c r="F11" s="26" t="s">
        <v>102</v>
      </c>
      <c r="G11" s="26" t="s">
        <v>173</v>
      </c>
      <c r="H11" s="26" t="s">
        <v>14</v>
      </c>
      <c r="I11" s="35"/>
      <c r="J11" s="56">
        <v>6.9220000000000004E-2</v>
      </c>
      <c r="K11" s="56">
        <f t="shared" si="0"/>
        <v>0.27688000000000001</v>
      </c>
      <c r="L11" s="31" t="s">
        <v>232</v>
      </c>
    </row>
    <row r="12" spans="1:12" x14ac:dyDescent="0.15">
      <c r="A12" s="16" t="s">
        <v>72</v>
      </c>
      <c r="B12" s="17">
        <v>7</v>
      </c>
      <c r="C12" s="26">
        <v>2</v>
      </c>
      <c r="D12" s="26" t="s">
        <v>88</v>
      </c>
      <c r="E12" s="60" t="s">
        <v>103</v>
      </c>
      <c r="F12" s="26" t="s">
        <v>13</v>
      </c>
      <c r="G12" s="26" t="s">
        <v>171</v>
      </c>
      <c r="H12" s="26" t="s">
        <v>14</v>
      </c>
      <c r="I12" s="35"/>
      <c r="J12" s="56">
        <v>5.6300000000000003E-2</v>
      </c>
      <c r="K12" s="56">
        <f t="shared" si="0"/>
        <v>0.11260000000000001</v>
      </c>
      <c r="L12" s="31" t="s">
        <v>235</v>
      </c>
    </row>
    <row r="13" spans="1:12" x14ac:dyDescent="0.15">
      <c r="A13" s="16" t="s">
        <v>72</v>
      </c>
      <c r="B13" s="17">
        <v>8</v>
      </c>
      <c r="C13" s="26">
        <v>1</v>
      </c>
      <c r="D13" s="26" t="s">
        <v>89</v>
      </c>
      <c r="E13" s="26" t="s">
        <v>90</v>
      </c>
      <c r="F13" s="26" t="s">
        <v>13</v>
      </c>
      <c r="G13" s="26" t="s">
        <v>171</v>
      </c>
      <c r="H13" s="26" t="s">
        <v>14</v>
      </c>
      <c r="I13" s="35"/>
      <c r="J13" s="56"/>
      <c r="K13" s="56">
        <f t="shared" si="0"/>
        <v>0</v>
      </c>
      <c r="L13" s="31"/>
    </row>
    <row r="14" spans="1:12" x14ac:dyDescent="0.15">
      <c r="A14" s="16" t="s">
        <v>72</v>
      </c>
      <c r="B14" s="17">
        <v>9</v>
      </c>
      <c r="C14" s="26">
        <v>1</v>
      </c>
      <c r="D14" s="26" t="s">
        <v>24</v>
      </c>
      <c r="E14" s="26" t="s">
        <v>91</v>
      </c>
      <c r="F14" s="26" t="s">
        <v>13</v>
      </c>
      <c r="G14" s="26" t="s">
        <v>171</v>
      </c>
      <c r="H14" s="26" t="s">
        <v>14</v>
      </c>
      <c r="I14" s="35"/>
      <c r="J14" s="56"/>
      <c r="K14" s="56">
        <f t="shared" si="0"/>
        <v>0</v>
      </c>
      <c r="L14" s="31"/>
    </row>
    <row r="15" spans="1:12" x14ac:dyDescent="0.15">
      <c r="A15" s="16" t="s">
        <v>72</v>
      </c>
      <c r="B15" s="17">
        <v>10</v>
      </c>
      <c r="C15" s="26">
        <v>1</v>
      </c>
      <c r="D15" s="26" t="s">
        <v>17</v>
      </c>
      <c r="E15" s="26" t="s">
        <v>92</v>
      </c>
      <c r="F15" s="26" t="s">
        <v>13</v>
      </c>
      <c r="G15" s="26" t="s">
        <v>171</v>
      </c>
      <c r="H15" s="26" t="s">
        <v>14</v>
      </c>
      <c r="I15" s="35"/>
      <c r="J15" s="56"/>
      <c r="K15" s="56">
        <f t="shared" si="0"/>
        <v>0</v>
      </c>
      <c r="L15" s="31"/>
    </row>
    <row r="16" spans="1:12" x14ac:dyDescent="0.15">
      <c r="A16" s="16" t="s">
        <v>72</v>
      </c>
      <c r="B16" s="17">
        <v>11</v>
      </c>
      <c r="C16" s="26">
        <v>4</v>
      </c>
      <c r="D16" s="26" t="s">
        <v>27</v>
      </c>
      <c r="E16" s="60" t="s">
        <v>104</v>
      </c>
      <c r="F16" s="26" t="s">
        <v>84</v>
      </c>
      <c r="G16" s="26" t="s">
        <v>174</v>
      </c>
      <c r="H16" s="26" t="s">
        <v>14</v>
      </c>
      <c r="I16" s="35"/>
      <c r="J16" s="56">
        <v>0.12361999999999999</v>
      </c>
      <c r="K16" s="56">
        <f t="shared" si="0"/>
        <v>0.49447999999999998</v>
      </c>
      <c r="L16" s="31" t="s">
        <v>236</v>
      </c>
    </row>
    <row r="17" spans="1:12" ht="15" x14ac:dyDescent="0.15">
      <c r="A17" s="17" t="s">
        <v>69</v>
      </c>
      <c r="B17" s="17">
        <v>12</v>
      </c>
      <c r="C17" s="26">
        <v>0</v>
      </c>
      <c r="D17" s="26" t="s">
        <v>93</v>
      </c>
      <c r="E17" s="26" t="s">
        <v>94</v>
      </c>
      <c r="F17" s="26" t="s">
        <v>13</v>
      </c>
      <c r="G17" s="26" t="s">
        <v>171</v>
      </c>
      <c r="H17" s="26" t="s">
        <v>14</v>
      </c>
      <c r="I17" s="35"/>
      <c r="J17" s="56"/>
      <c r="K17" s="56">
        <f t="shared" si="0"/>
        <v>0</v>
      </c>
      <c r="L17" s="31"/>
    </row>
    <row r="18" spans="1:12" x14ac:dyDescent="0.15">
      <c r="A18" s="16" t="s">
        <v>72</v>
      </c>
      <c r="B18" s="17">
        <v>13</v>
      </c>
      <c r="C18" s="26">
        <v>2</v>
      </c>
      <c r="D18" s="26" t="s">
        <v>95</v>
      </c>
      <c r="E18" s="26" t="s">
        <v>96</v>
      </c>
      <c r="F18" s="26" t="s">
        <v>13</v>
      </c>
      <c r="G18" s="26" t="s">
        <v>171</v>
      </c>
      <c r="H18" s="26" t="s">
        <v>14</v>
      </c>
      <c r="I18" s="35"/>
      <c r="J18" s="56"/>
      <c r="K18" s="56">
        <f t="shared" si="0"/>
        <v>0</v>
      </c>
      <c r="L18" s="31"/>
    </row>
    <row r="19" spans="1:12" x14ac:dyDescent="0.15">
      <c r="A19" s="16" t="s">
        <v>72</v>
      </c>
      <c r="B19" s="17">
        <v>14</v>
      </c>
      <c r="C19" s="26">
        <v>2</v>
      </c>
      <c r="D19" s="26" t="s">
        <v>97</v>
      </c>
      <c r="E19" s="60" t="s">
        <v>98</v>
      </c>
      <c r="F19" s="26" t="s">
        <v>13</v>
      </c>
      <c r="G19" s="26" t="s">
        <v>171</v>
      </c>
      <c r="H19" s="26" t="s">
        <v>14</v>
      </c>
      <c r="I19" s="35"/>
      <c r="J19" s="56">
        <v>4.2759999999999999E-2</v>
      </c>
      <c r="K19" s="56">
        <f t="shared" si="0"/>
        <v>8.5519999999999999E-2</v>
      </c>
      <c r="L19" s="31" t="s">
        <v>231</v>
      </c>
    </row>
    <row r="20" spans="1:12" x14ac:dyDescent="0.15">
      <c r="A20" s="16" t="s">
        <v>72</v>
      </c>
      <c r="B20" s="17">
        <v>15</v>
      </c>
      <c r="C20" s="26">
        <v>7</v>
      </c>
      <c r="D20" s="26" t="s">
        <v>238</v>
      </c>
      <c r="E20" s="26" t="s">
        <v>99</v>
      </c>
      <c r="F20" s="26" t="s">
        <v>13</v>
      </c>
      <c r="G20" s="26" t="s">
        <v>171</v>
      </c>
      <c r="H20" s="26" t="s">
        <v>14</v>
      </c>
      <c r="I20" s="35"/>
      <c r="J20" s="56"/>
      <c r="K20" s="56">
        <f t="shared" si="0"/>
        <v>0</v>
      </c>
      <c r="L20" s="31"/>
    </row>
    <row r="21" spans="1:12" ht="15" x14ac:dyDescent="0.15">
      <c r="A21" s="17" t="s">
        <v>69</v>
      </c>
      <c r="B21" s="17">
        <v>18</v>
      </c>
      <c r="C21" s="64"/>
      <c r="D21" s="64"/>
      <c r="E21" s="64"/>
      <c r="F21" s="64"/>
      <c r="G21" s="64"/>
      <c r="H21" s="64"/>
      <c r="I21" s="35"/>
      <c r="J21" s="56"/>
      <c r="K21" s="56"/>
      <c r="L21" s="54"/>
    </row>
    <row r="22" spans="1:12" x14ac:dyDescent="0.15">
      <c r="A22" s="16" t="s">
        <v>72</v>
      </c>
      <c r="B22" s="17">
        <v>17</v>
      </c>
      <c r="C22" s="26">
        <v>2</v>
      </c>
      <c r="D22" s="26" t="s">
        <v>157</v>
      </c>
      <c r="E22" s="26" t="s">
        <v>49</v>
      </c>
      <c r="F22" s="26" t="s">
        <v>49</v>
      </c>
      <c r="G22" s="26" t="s">
        <v>50</v>
      </c>
      <c r="H22" s="26" t="s">
        <v>51</v>
      </c>
      <c r="I22" s="35"/>
      <c r="J22" s="56">
        <v>0.1145</v>
      </c>
      <c r="K22" s="56">
        <f t="shared" si="0"/>
        <v>0.22900000000000001</v>
      </c>
      <c r="L22" s="44" t="s">
        <v>178</v>
      </c>
    </row>
    <row r="23" spans="1:12" ht="15" x14ac:dyDescent="0.15">
      <c r="A23" s="17" t="s">
        <v>69</v>
      </c>
      <c r="B23" s="17">
        <v>18</v>
      </c>
      <c r="C23" s="64"/>
      <c r="D23" s="64"/>
      <c r="E23" s="64"/>
      <c r="F23" s="64"/>
      <c r="G23" s="64"/>
      <c r="H23" s="64"/>
      <c r="I23" s="35"/>
      <c r="J23" s="56"/>
      <c r="K23" s="56"/>
      <c r="L23" s="54"/>
    </row>
    <row r="24" spans="1:12" x14ac:dyDescent="0.15">
      <c r="A24" s="16" t="s">
        <v>72</v>
      </c>
      <c r="B24" s="17">
        <v>19</v>
      </c>
      <c r="C24" s="26">
        <v>1</v>
      </c>
      <c r="D24" s="26" t="s">
        <v>105</v>
      </c>
      <c r="E24" s="26" t="s">
        <v>106</v>
      </c>
      <c r="F24" s="26" t="s">
        <v>106</v>
      </c>
      <c r="G24" s="26" t="s">
        <v>223</v>
      </c>
      <c r="H24" s="26" t="s">
        <v>107</v>
      </c>
      <c r="I24" s="35"/>
      <c r="J24" s="56">
        <v>0.1181</v>
      </c>
      <c r="K24" s="56">
        <f t="shared" si="0"/>
        <v>0.1181</v>
      </c>
      <c r="L24" s="54" t="s">
        <v>224</v>
      </c>
    </row>
    <row r="25" spans="1:12" ht="15" x14ac:dyDescent="0.15">
      <c r="A25" s="17" t="s">
        <v>69</v>
      </c>
      <c r="B25" s="17">
        <v>20</v>
      </c>
      <c r="C25" s="26">
        <v>0</v>
      </c>
      <c r="D25" s="26" t="s">
        <v>82</v>
      </c>
      <c r="E25" s="26" t="s">
        <v>94</v>
      </c>
      <c r="F25" s="26" t="s">
        <v>108</v>
      </c>
      <c r="G25" s="26" t="s">
        <v>52</v>
      </c>
      <c r="H25" s="26"/>
      <c r="I25" s="35"/>
      <c r="J25" s="56"/>
      <c r="K25" s="56">
        <f t="shared" si="0"/>
        <v>0</v>
      </c>
      <c r="L25" s="31"/>
    </row>
    <row r="26" spans="1:12" x14ac:dyDescent="0.15">
      <c r="A26" s="16" t="s">
        <v>72</v>
      </c>
      <c r="B26" s="17">
        <v>21</v>
      </c>
      <c r="C26" s="26">
        <v>1</v>
      </c>
      <c r="D26" s="26" t="s">
        <v>65</v>
      </c>
      <c r="E26" s="26" t="s">
        <v>226</v>
      </c>
      <c r="F26" s="26" t="s">
        <v>226</v>
      </c>
      <c r="G26" s="26" t="s">
        <v>223</v>
      </c>
      <c r="H26" s="26" t="s">
        <v>227</v>
      </c>
      <c r="I26" s="35"/>
      <c r="J26" s="56">
        <v>0.12508</v>
      </c>
      <c r="K26" s="56">
        <f t="shared" si="0"/>
        <v>0.12508</v>
      </c>
      <c r="L26" s="44" t="s">
        <v>225</v>
      </c>
    </row>
    <row r="27" spans="1:12" ht="15" x14ac:dyDescent="0.15">
      <c r="A27" s="16" t="s">
        <v>72</v>
      </c>
      <c r="B27" s="17">
        <v>22</v>
      </c>
      <c r="C27" s="26">
        <v>1</v>
      </c>
      <c r="D27" s="26" t="s">
        <v>109</v>
      </c>
      <c r="E27" s="26" t="s">
        <v>196</v>
      </c>
      <c r="F27" s="26" t="s">
        <v>196</v>
      </c>
      <c r="G27" s="26" t="s">
        <v>197</v>
      </c>
      <c r="H27" s="26" t="s">
        <v>198</v>
      </c>
      <c r="I27" s="36"/>
      <c r="J27" s="56">
        <v>8.6999999999999994E-2</v>
      </c>
      <c r="K27" s="56">
        <f t="shared" si="0"/>
        <v>8.6999999999999994E-2</v>
      </c>
      <c r="L27" s="44" t="s">
        <v>195</v>
      </c>
    </row>
    <row r="28" spans="1:12" ht="15" x14ac:dyDescent="0.15">
      <c r="A28" s="17" t="s">
        <v>69</v>
      </c>
      <c r="B28" s="17">
        <v>25</v>
      </c>
      <c r="C28" s="64"/>
      <c r="D28" s="64"/>
      <c r="E28" s="64"/>
      <c r="F28" s="64"/>
      <c r="G28" s="64"/>
      <c r="H28" s="64"/>
      <c r="I28" s="36"/>
      <c r="J28" s="56">
        <v>1.0803</v>
      </c>
      <c r="K28" s="56">
        <f t="shared" si="0"/>
        <v>0</v>
      </c>
      <c r="L28" s="44" t="s">
        <v>179</v>
      </c>
    </row>
    <row r="29" spans="1:12" ht="15" x14ac:dyDescent="0.15">
      <c r="A29" s="17" t="s">
        <v>69</v>
      </c>
      <c r="B29" s="17">
        <v>26</v>
      </c>
      <c r="C29" s="26">
        <v>1</v>
      </c>
      <c r="D29" s="26" t="s">
        <v>55</v>
      </c>
      <c r="E29" s="26" t="s">
        <v>53</v>
      </c>
      <c r="F29" s="26" t="s">
        <v>54</v>
      </c>
      <c r="G29" s="26" t="s">
        <v>54</v>
      </c>
      <c r="H29" s="26"/>
      <c r="I29" s="36"/>
      <c r="J29" s="56"/>
      <c r="K29" s="56">
        <f t="shared" si="0"/>
        <v>0</v>
      </c>
      <c r="L29" s="31"/>
    </row>
    <row r="30" spans="1:12" ht="15" x14ac:dyDescent="0.15">
      <c r="A30" s="16" t="s">
        <v>72</v>
      </c>
      <c r="B30" s="17">
        <v>27</v>
      </c>
      <c r="C30" s="26">
        <v>1</v>
      </c>
      <c r="D30" s="26" t="s">
        <v>110</v>
      </c>
      <c r="E30" s="26" t="s">
        <v>111</v>
      </c>
      <c r="F30" s="26" t="s">
        <v>111</v>
      </c>
      <c r="G30" s="26" t="s">
        <v>111</v>
      </c>
      <c r="H30" s="26" t="s">
        <v>112</v>
      </c>
      <c r="I30" s="36"/>
      <c r="J30" s="56">
        <v>0.64117000000000002</v>
      </c>
      <c r="K30" s="56">
        <f t="shared" si="0"/>
        <v>0.64117000000000002</v>
      </c>
      <c r="L30" s="54" t="s">
        <v>191</v>
      </c>
    </row>
    <row r="31" spans="1:12" ht="15" x14ac:dyDescent="0.15">
      <c r="A31" s="16" t="s">
        <v>72</v>
      </c>
      <c r="B31" s="17">
        <v>29</v>
      </c>
      <c r="C31" s="26">
        <v>1</v>
      </c>
      <c r="D31" s="26" t="s">
        <v>43</v>
      </c>
      <c r="E31" s="26" t="s">
        <v>113</v>
      </c>
      <c r="F31" s="26" t="s">
        <v>113</v>
      </c>
      <c r="G31" s="26" t="s">
        <v>114</v>
      </c>
      <c r="H31" s="26" t="s">
        <v>115</v>
      </c>
      <c r="I31" s="36"/>
      <c r="J31" s="57">
        <v>0.12452000000000001</v>
      </c>
      <c r="K31" s="56">
        <f t="shared" si="0"/>
        <v>0.12452000000000001</v>
      </c>
      <c r="L31" s="54" t="s">
        <v>192</v>
      </c>
    </row>
    <row r="32" spans="1:12" ht="15" x14ac:dyDescent="0.15">
      <c r="A32" s="16" t="s">
        <v>72</v>
      </c>
      <c r="B32" s="17">
        <v>30</v>
      </c>
      <c r="C32" s="26">
        <v>1</v>
      </c>
      <c r="D32" s="26" t="s">
        <v>38</v>
      </c>
      <c r="E32" s="26" t="s">
        <v>36</v>
      </c>
      <c r="F32" s="26" t="s">
        <v>116</v>
      </c>
      <c r="G32" s="26" t="s">
        <v>37</v>
      </c>
      <c r="H32" s="26"/>
      <c r="I32" s="36"/>
      <c r="J32" s="57">
        <v>0.72116000000000002</v>
      </c>
      <c r="K32" s="56">
        <f t="shared" si="0"/>
        <v>0.72116000000000002</v>
      </c>
      <c r="L32" s="44" t="s">
        <v>180</v>
      </c>
    </row>
    <row r="33" spans="1:12" ht="15" x14ac:dyDescent="0.15">
      <c r="A33" s="16" t="s">
        <v>72</v>
      </c>
      <c r="B33" s="17">
        <v>31</v>
      </c>
      <c r="C33" s="26">
        <v>5</v>
      </c>
      <c r="D33" s="26" t="s">
        <v>63</v>
      </c>
      <c r="E33" s="26" t="s">
        <v>62</v>
      </c>
      <c r="F33" s="26" t="s">
        <v>171</v>
      </c>
      <c r="G33" s="26" t="s">
        <v>171</v>
      </c>
      <c r="H33" s="26" t="s">
        <v>193</v>
      </c>
      <c r="I33" s="36"/>
      <c r="J33" s="57">
        <v>2.3E-2</v>
      </c>
      <c r="K33" s="56">
        <f t="shared" si="0"/>
        <v>0.11499999999999999</v>
      </c>
      <c r="L33" s="55" t="s">
        <v>194</v>
      </c>
    </row>
    <row r="34" spans="1:12" ht="15" x14ac:dyDescent="0.15">
      <c r="A34" s="16" t="s">
        <v>72</v>
      </c>
      <c r="B34" s="17">
        <v>32</v>
      </c>
      <c r="C34" s="26">
        <v>1</v>
      </c>
      <c r="D34" s="26" t="s">
        <v>7</v>
      </c>
      <c r="E34" s="26" t="s">
        <v>216</v>
      </c>
      <c r="F34" s="26" t="s">
        <v>216</v>
      </c>
      <c r="G34" s="26" t="s">
        <v>216</v>
      </c>
      <c r="H34" s="26" t="s">
        <v>217</v>
      </c>
      <c r="I34" s="36"/>
      <c r="J34" s="57">
        <v>3.4189999999999998E-2</v>
      </c>
      <c r="K34" s="56">
        <f t="shared" si="0"/>
        <v>3.4189999999999998E-2</v>
      </c>
      <c r="L34" s="44" t="s">
        <v>218</v>
      </c>
    </row>
    <row r="35" spans="1:12" ht="15" x14ac:dyDescent="0.15">
      <c r="A35" s="17" t="s">
        <v>69</v>
      </c>
      <c r="B35" s="17">
        <v>33</v>
      </c>
      <c r="C35" s="26">
        <v>0</v>
      </c>
      <c r="D35" s="26" t="s">
        <v>117</v>
      </c>
      <c r="E35" s="26" t="s">
        <v>118</v>
      </c>
      <c r="F35" s="26" t="s">
        <v>118</v>
      </c>
      <c r="G35" s="26" t="s">
        <v>119</v>
      </c>
      <c r="H35" s="26" t="s">
        <v>120</v>
      </c>
      <c r="I35" s="37"/>
      <c r="J35" s="56"/>
      <c r="K35" s="56">
        <f t="shared" si="0"/>
        <v>0</v>
      </c>
      <c r="L35" s="45"/>
    </row>
    <row r="36" spans="1:12" x14ac:dyDescent="0.15">
      <c r="A36" s="16" t="s">
        <v>72</v>
      </c>
      <c r="B36" s="17">
        <v>34</v>
      </c>
      <c r="C36" s="26">
        <v>1</v>
      </c>
      <c r="D36" s="26" t="s">
        <v>59</v>
      </c>
      <c r="E36" s="26" t="s">
        <v>58</v>
      </c>
      <c r="F36" s="26" t="s">
        <v>58</v>
      </c>
      <c r="G36" s="26" t="s">
        <v>121</v>
      </c>
      <c r="H36" s="26" t="s">
        <v>60</v>
      </c>
      <c r="I36" s="33"/>
      <c r="J36" s="56">
        <v>0.1341</v>
      </c>
      <c r="K36" s="56">
        <f t="shared" si="0"/>
        <v>0.1341</v>
      </c>
      <c r="L36" s="44" t="s">
        <v>181</v>
      </c>
    </row>
    <row r="37" spans="1:12" ht="15" x14ac:dyDescent="0.15">
      <c r="A37" s="16" t="s">
        <v>72</v>
      </c>
      <c r="B37" s="17">
        <v>35</v>
      </c>
      <c r="C37" s="26">
        <v>1</v>
      </c>
      <c r="D37" s="26" t="s">
        <v>28</v>
      </c>
      <c r="E37" s="26" t="s">
        <v>122</v>
      </c>
      <c r="F37" s="26" t="s">
        <v>220</v>
      </c>
      <c r="G37" s="26" t="s">
        <v>222</v>
      </c>
      <c r="H37" s="47" t="s">
        <v>221</v>
      </c>
      <c r="I37" s="36"/>
      <c r="J37" s="57">
        <v>0.12822</v>
      </c>
      <c r="K37" s="56">
        <f t="shared" si="0"/>
        <v>0.12822</v>
      </c>
      <c r="L37" s="55" t="s">
        <v>219</v>
      </c>
    </row>
    <row r="38" spans="1:12" ht="15" x14ac:dyDescent="0.15">
      <c r="A38" s="16" t="s">
        <v>72</v>
      </c>
      <c r="B38" s="17">
        <v>36</v>
      </c>
      <c r="C38" s="26">
        <v>3</v>
      </c>
      <c r="D38" s="26" t="s">
        <v>239</v>
      </c>
      <c r="E38" s="26" t="s">
        <v>32</v>
      </c>
      <c r="F38" s="26" t="s">
        <v>123</v>
      </c>
      <c r="G38" s="26" t="s">
        <v>33</v>
      </c>
      <c r="H38" s="26" t="s">
        <v>200</v>
      </c>
      <c r="I38" s="36"/>
      <c r="J38" s="57">
        <v>8.7800000000000003E-2</v>
      </c>
      <c r="K38" s="56">
        <f t="shared" si="0"/>
        <v>0.26340000000000002</v>
      </c>
      <c r="L38" s="54" t="s">
        <v>199</v>
      </c>
    </row>
    <row r="39" spans="1:12" ht="15" x14ac:dyDescent="0.15">
      <c r="A39" s="16" t="s">
        <v>72</v>
      </c>
      <c r="B39" s="17">
        <v>37</v>
      </c>
      <c r="C39" s="26">
        <v>6</v>
      </c>
      <c r="D39" s="26" t="s">
        <v>243</v>
      </c>
      <c r="E39" s="26" t="s">
        <v>15</v>
      </c>
      <c r="F39" s="26" t="s">
        <v>124</v>
      </c>
      <c r="G39" s="26" t="s">
        <v>171</v>
      </c>
      <c r="H39" s="26" t="s">
        <v>125</v>
      </c>
      <c r="I39" s="36"/>
      <c r="J39" s="57"/>
      <c r="K39" s="56">
        <f t="shared" si="0"/>
        <v>0</v>
      </c>
      <c r="L39" s="44"/>
    </row>
    <row r="40" spans="1:12" x14ac:dyDescent="0.15">
      <c r="A40" s="16" t="s">
        <v>72</v>
      </c>
      <c r="B40" s="17">
        <v>38</v>
      </c>
      <c r="C40" s="26">
        <v>1</v>
      </c>
      <c r="D40" s="26" t="s">
        <v>26</v>
      </c>
      <c r="E40" s="26" t="s">
        <v>25</v>
      </c>
      <c r="F40" s="26" t="s">
        <v>124</v>
      </c>
      <c r="G40" s="26" t="s">
        <v>171</v>
      </c>
      <c r="H40" s="26" t="s">
        <v>125</v>
      </c>
      <c r="I40" s="33"/>
      <c r="J40" s="56"/>
      <c r="K40" s="56">
        <f t="shared" si="0"/>
        <v>0</v>
      </c>
      <c r="L40" s="47"/>
    </row>
    <row r="41" spans="1:12" ht="15" x14ac:dyDescent="0.15">
      <c r="A41" s="16" t="s">
        <v>72</v>
      </c>
      <c r="B41" s="17">
        <v>39</v>
      </c>
      <c r="C41" s="26">
        <v>1</v>
      </c>
      <c r="D41" s="26" t="s">
        <v>12</v>
      </c>
      <c r="E41" s="60" t="s">
        <v>154</v>
      </c>
      <c r="F41" s="26" t="s">
        <v>126</v>
      </c>
      <c r="G41" s="26" t="s">
        <v>175</v>
      </c>
      <c r="H41" s="26" t="s">
        <v>176</v>
      </c>
      <c r="I41" s="33"/>
      <c r="J41" s="57">
        <v>0.18551999999999999</v>
      </c>
      <c r="K41" s="56">
        <f t="shared" si="0"/>
        <v>0.18551999999999999</v>
      </c>
      <c r="L41" s="31" t="s">
        <v>233</v>
      </c>
    </row>
    <row r="42" spans="1:12" ht="15" x14ac:dyDescent="0.15">
      <c r="A42" s="16" t="s">
        <v>72</v>
      </c>
      <c r="B42" s="17">
        <v>40</v>
      </c>
      <c r="C42" s="26">
        <v>7</v>
      </c>
      <c r="D42" s="26" t="s">
        <v>242</v>
      </c>
      <c r="E42" s="26" t="s">
        <v>29</v>
      </c>
      <c r="F42" s="26" t="s">
        <v>124</v>
      </c>
      <c r="G42" s="26" t="s">
        <v>171</v>
      </c>
      <c r="H42" s="26" t="s">
        <v>125</v>
      </c>
      <c r="I42" s="33"/>
      <c r="J42" s="57"/>
      <c r="K42" s="56">
        <f t="shared" si="0"/>
        <v>0</v>
      </c>
      <c r="L42" s="45"/>
    </row>
    <row r="43" spans="1:12" ht="15" x14ac:dyDescent="0.15">
      <c r="A43" s="16" t="s">
        <v>72</v>
      </c>
      <c r="B43" s="17">
        <v>41</v>
      </c>
      <c r="C43" s="26">
        <v>7</v>
      </c>
      <c r="D43" s="26" t="s">
        <v>127</v>
      </c>
      <c r="E43" s="26" t="s">
        <v>128</v>
      </c>
      <c r="F43" s="26" t="s">
        <v>124</v>
      </c>
      <c r="G43" s="26" t="s">
        <v>171</v>
      </c>
      <c r="H43" s="26" t="s">
        <v>125</v>
      </c>
      <c r="I43" s="36"/>
      <c r="J43" s="57"/>
      <c r="K43" s="56">
        <f t="shared" si="0"/>
        <v>0</v>
      </c>
      <c r="L43" s="45"/>
    </row>
    <row r="44" spans="1:12" ht="15" x14ac:dyDescent="0.15">
      <c r="A44" s="17" t="s">
        <v>69</v>
      </c>
      <c r="B44" s="17">
        <v>42</v>
      </c>
      <c r="C44" s="26">
        <v>6</v>
      </c>
      <c r="D44" s="26" t="s">
        <v>240</v>
      </c>
      <c r="E44" s="26" t="s">
        <v>94</v>
      </c>
      <c r="F44" s="26" t="s">
        <v>124</v>
      </c>
      <c r="G44" s="26" t="s">
        <v>171</v>
      </c>
      <c r="H44" s="26" t="s">
        <v>125</v>
      </c>
      <c r="I44" s="33"/>
      <c r="J44" s="57"/>
      <c r="K44" s="56">
        <f t="shared" si="0"/>
        <v>0</v>
      </c>
      <c r="L44" s="45"/>
    </row>
    <row r="45" spans="1:12" ht="15" x14ac:dyDescent="0.15">
      <c r="A45" s="16" t="s">
        <v>72</v>
      </c>
      <c r="B45" s="17">
        <v>43</v>
      </c>
      <c r="C45" s="26">
        <v>6</v>
      </c>
      <c r="D45" s="26" t="s">
        <v>241</v>
      </c>
      <c r="E45" s="26" t="s">
        <v>21</v>
      </c>
      <c r="F45" s="26" t="s">
        <v>124</v>
      </c>
      <c r="G45" s="26" t="s">
        <v>171</v>
      </c>
      <c r="H45" s="26" t="s">
        <v>125</v>
      </c>
      <c r="I45" s="36"/>
      <c r="J45" s="57"/>
      <c r="K45" s="56">
        <f t="shared" si="0"/>
        <v>0</v>
      </c>
      <c r="L45" s="45"/>
    </row>
    <row r="46" spans="1:12" ht="15" x14ac:dyDescent="0.15">
      <c r="A46" s="16" t="s">
        <v>72</v>
      </c>
      <c r="B46" s="17">
        <v>44</v>
      </c>
      <c r="C46" s="26">
        <v>7</v>
      </c>
      <c r="D46" s="26" t="s">
        <v>170</v>
      </c>
      <c r="E46" s="26" t="s">
        <v>129</v>
      </c>
      <c r="F46" s="26" t="s">
        <v>124</v>
      </c>
      <c r="G46" s="26" t="s">
        <v>171</v>
      </c>
      <c r="H46" s="26" t="s">
        <v>125</v>
      </c>
      <c r="I46" s="36"/>
      <c r="J46" s="57"/>
      <c r="K46" s="56">
        <f t="shared" si="0"/>
        <v>0</v>
      </c>
      <c r="L46" s="47"/>
    </row>
    <row r="47" spans="1:12" ht="15" x14ac:dyDescent="0.15">
      <c r="A47" s="16" t="s">
        <v>72</v>
      </c>
      <c r="B47" s="17">
        <v>45</v>
      </c>
      <c r="C47" s="26">
        <v>2</v>
      </c>
      <c r="D47" s="26" t="s">
        <v>165</v>
      </c>
      <c r="E47" s="26" t="s">
        <v>16</v>
      </c>
      <c r="F47" s="26" t="s">
        <v>124</v>
      </c>
      <c r="G47" s="26" t="s">
        <v>171</v>
      </c>
      <c r="H47" s="26" t="s">
        <v>125</v>
      </c>
      <c r="I47" s="33"/>
      <c r="J47" s="57"/>
      <c r="K47" s="56">
        <f t="shared" si="0"/>
        <v>0</v>
      </c>
      <c r="L47" s="45"/>
    </row>
    <row r="48" spans="1:12" ht="15" x14ac:dyDescent="0.15">
      <c r="A48" s="16" t="s">
        <v>72</v>
      </c>
      <c r="B48" s="17">
        <v>46</v>
      </c>
      <c r="C48" s="26">
        <v>2</v>
      </c>
      <c r="D48" s="26" t="s">
        <v>167</v>
      </c>
      <c r="E48" s="26" t="s">
        <v>130</v>
      </c>
      <c r="F48" s="26" t="s">
        <v>124</v>
      </c>
      <c r="G48" s="26" t="s">
        <v>171</v>
      </c>
      <c r="H48" s="26" t="s">
        <v>125</v>
      </c>
      <c r="I48" s="36"/>
      <c r="J48" s="57"/>
      <c r="K48" s="56">
        <f t="shared" si="0"/>
        <v>0</v>
      </c>
      <c r="L48" s="45"/>
    </row>
    <row r="49" spans="1:12" ht="15" x14ac:dyDescent="0.15">
      <c r="A49" s="17" t="s">
        <v>69</v>
      </c>
      <c r="B49" s="17">
        <v>18</v>
      </c>
      <c r="C49" s="64"/>
      <c r="D49" s="64"/>
      <c r="E49" s="64"/>
      <c r="F49" s="64"/>
      <c r="G49" s="64"/>
      <c r="H49" s="64"/>
      <c r="I49" s="35"/>
      <c r="J49" s="56"/>
      <c r="K49" s="56"/>
      <c r="L49" s="54"/>
    </row>
    <row r="50" spans="1:12" ht="15" x14ac:dyDescent="0.15">
      <c r="A50" s="16" t="s">
        <v>72</v>
      </c>
      <c r="B50" s="17">
        <v>48</v>
      </c>
      <c r="C50" s="26">
        <v>1</v>
      </c>
      <c r="D50" s="26" t="s">
        <v>42</v>
      </c>
      <c r="E50" s="26" t="s">
        <v>41</v>
      </c>
      <c r="F50" s="26" t="s">
        <v>124</v>
      </c>
      <c r="G50" s="26" t="s">
        <v>171</v>
      </c>
      <c r="H50" s="26" t="s">
        <v>125</v>
      </c>
      <c r="I50" s="33"/>
      <c r="J50" s="56"/>
      <c r="K50" s="56">
        <f t="shared" si="0"/>
        <v>0</v>
      </c>
      <c r="L50" s="45"/>
    </row>
    <row r="51" spans="1:12" ht="15" x14ac:dyDescent="0.15">
      <c r="A51" s="17" t="s">
        <v>69</v>
      </c>
      <c r="B51" s="17">
        <v>49</v>
      </c>
      <c r="C51" s="64">
        <v>0</v>
      </c>
      <c r="D51" s="64" t="s">
        <v>161</v>
      </c>
      <c r="E51" s="64" t="s">
        <v>161</v>
      </c>
      <c r="F51" s="64" t="s">
        <v>161</v>
      </c>
      <c r="G51" s="64" t="s">
        <v>172</v>
      </c>
      <c r="H51" s="64" t="s">
        <v>161</v>
      </c>
      <c r="I51" s="33"/>
      <c r="J51" s="56"/>
      <c r="K51" s="56">
        <f t="shared" si="0"/>
        <v>0</v>
      </c>
      <c r="L51" s="46"/>
    </row>
    <row r="52" spans="1:12" x14ac:dyDescent="0.15">
      <c r="A52" s="16" t="s">
        <v>72</v>
      </c>
      <c r="B52" s="17">
        <v>50</v>
      </c>
      <c r="C52" s="26">
        <v>1</v>
      </c>
      <c r="D52" s="26" t="s">
        <v>164</v>
      </c>
      <c r="E52" s="26" t="s">
        <v>131</v>
      </c>
      <c r="F52" s="26" t="s">
        <v>124</v>
      </c>
      <c r="G52" s="26" t="s">
        <v>171</v>
      </c>
      <c r="H52" s="26" t="s">
        <v>125</v>
      </c>
      <c r="I52" s="38"/>
      <c r="J52" s="58"/>
      <c r="K52" s="56">
        <f t="shared" si="0"/>
        <v>0</v>
      </c>
      <c r="L52" s="44"/>
    </row>
    <row r="53" spans="1:12" x14ac:dyDescent="0.15">
      <c r="A53" s="16" t="s">
        <v>72</v>
      </c>
      <c r="B53" s="17">
        <v>51</v>
      </c>
      <c r="C53" s="26">
        <v>1</v>
      </c>
      <c r="D53" s="26" t="s">
        <v>34</v>
      </c>
      <c r="E53" s="26" t="s">
        <v>132</v>
      </c>
      <c r="F53" s="26" t="s">
        <v>124</v>
      </c>
      <c r="G53" s="26" t="s">
        <v>171</v>
      </c>
      <c r="H53" s="26" t="s">
        <v>125</v>
      </c>
      <c r="I53" s="38"/>
      <c r="J53" s="58"/>
      <c r="K53" s="56">
        <f t="shared" si="0"/>
        <v>0</v>
      </c>
      <c r="L53" s="42"/>
    </row>
    <row r="54" spans="1:12" ht="15" x14ac:dyDescent="0.15">
      <c r="A54" s="17" t="s">
        <v>69</v>
      </c>
      <c r="B54" s="17">
        <v>52</v>
      </c>
      <c r="C54" s="64"/>
      <c r="D54" s="64"/>
      <c r="E54" s="64"/>
      <c r="F54" s="64"/>
      <c r="G54" s="64"/>
      <c r="H54" s="64"/>
      <c r="I54" s="38"/>
      <c r="J54" s="58"/>
      <c r="K54" s="56">
        <f t="shared" si="0"/>
        <v>0</v>
      </c>
      <c r="L54" s="28"/>
    </row>
    <row r="55" spans="1:12" x14ac:dyDescent="0.15">
      <c r="A55" s="16" t="s">
        <v>72</v>
      </c>
      <c r="B55" s="17">
        <v>53</v>
      </c>
      <c r="C55" s="26">
        <v>1</v>
      </c>
      <c r="D55" s="26" t="s">
        <v>31</v>
      </c>
      <c r="E55" s="26" t="s">
        <v>30</v>
      </c>
      <c r="F55" s="26" t="s">
        <v>124</v>
      </c>
      <c r="G55" s="26" t="s">
        <v>171</v>
      </c>
      <c r="H55" s="26" t="s">
        <v>125</v>
      </c>
      <c r="I55" s="38"/>
      <c r="J55" s="58"/>
      <c r="K55" s="56">
        <f t="shared" si="0"/>
        <v>0</v>
      </c>
      <c r="L55" s="28"/>
    </row>
    <row r="56" spans="1:12" x14ac:dyDescent="0.15">
      <c r="A56" s="16" t="s">
        <v>72</v>
      </c>
      <c r="B56" s="17">
        <v>54</v>
      </c>
      <c r="C56" s="26">
        <v>1</v>
      </c>
      <c r="D56" s="26" t="s">
        <v>80</v>
      </c>
      <c r="E56" s="26" t="s">
        <v>81</v>
      </c>
      <c r="F56" s="26" t="s">
        <v>124</v>
      </c>
      <c r="G56" s="26" t="s">
        <v>171</v>
      </c>
      <c r="H56" s="26" t="s">
        <v>125</v>
      </c>
      <c r="I56" s="40"/>
      <c r="J56" s="58"/>
      <c r="K56" s="56">
        <f t="shared" si="0"/>
        <v>0</v>
      </c>
      <c r="L56" s="28"/>
    </row>
    <row r="57" spans="1:12" x14ac:dyDescent="0.15">
      <c r="A57" s="16" t="s">
        <v>72</v>
      </c>
      <c r="B57" s="17">
        <v>55</v>
      </c>
      <c r="C57" s="26">
        <v>1</v>
      </c>
      <c r="D57" s="26" t="s">
        <v>133</v>
      </c>
      <c r="E57" s="26" t="s">
        <v>150</v>
      </c>
      <c r="F57" s="26" t="s">
        <v>124</v>
      </c>
      <c r="G57" s="26" t="s">
        <v>171</v>
      </c>
      <c r="H57" s="26" t="s">
        <v>125</v>
      </c>
      <c r="I57" s="40"/>
      <c r="J57" s="58"/>
      <c r="K57" s="56">
        <f t="shared" si="0"/>
        <v>0</v>
      </c>
      <c r="L57" s="28"/>
    </row>
    <row r="58" spans="1:12" ht="15" x14ac:dyDescent="0.15">
      <c r="A58" s="17" t="s">
        <v>69</v>
      </c>
      <c r="B58" s="17">
        <v>56</v>
      </c>
      <c r="C58" s="64"/>
      <c r="D58" s="64"/>
      <c r="E58" s="64"/>
      <c r="F58" s="64"/>
      <c r="G58" s="64"/>
      <c r="H58" s="64"/>
      <c r="I58" s="40"/>
      <c r="J58" s="58"/>
      <c r="K58" s="56">
        <f t="shared" si="0"/>
        <v>0</v>
      </c>
      <c r="L58" s="28"/>
    </row>
    <row r="59" spans="1:12" ht="15" x14ac:dyDescent="0.15">
      <c r="A59" s="17" t="s">
        <v>69</v>
      </c>
      <c r="B59" s="17">
        <v>57</v>
      </c>
      <c r="C59" s="64">
        <v>0</v>
      </c>
      <c r="D59" s="64" t="s">
        <v>161</v>
      </c>
      <c r="E59" s="64" t="s">
        <v>161</v>
      </c>
      <c r="F59" s="64" t="s">
        <v>161</v>
      </c>
      <c r="G59" s="64" t="s">
        <v>172</v>
      </c>
      <c r="H59" s="64" t="s">
        <v>161</v>
      </c>
      <c r="I59" s="40"/>
      <c r="J59" s="58"/>
      <c r="K59" s="56">
        <f t="shared" si="0"/>
        <v>0</v>
      </c>
      <c r="L59" s="48"/>
    </row>
    <row r="60" spans="1:12" x14ac:dyDescent="0.15">
      <c r="A60" s="16" t="s">
        <v>72</v>
      </c>
      <c r="B60" s="17">
        <v>58</v>
      </c>
      <c r="C60" s="26">
        <v>1</v>
      </c>
      <c r="D60" s="26" t="s">
        <v>23</v>
      </c>
      <c r="E60" s="26" t="s">
        <v>22</v>
      </c>
      <c r="F60" s="26" t="s">
        <v>124</v>
      </c>
      <c r="G60" s="26" t="s">
        <v>171</v>
      </c>
      <c r="H60" s="26" t="s">
        <v>125</v>
      </c>
      <c r="I60" s="40"/>
      <c r="J60" s="58"/>
      <c r="K60" s="56">
        <f t="shared" si="0"/>
        <v>0</v>
      </c>
      <c r="L60" s="28"/>
    </row>
    <row r="61" spans="1:12" ht="15" x14ac:dyDescent="0.15">
      <c r="A61" s="17" t="s">
        <v>69</v>
      </c>
      <c r="B61" s="17">
        <v>59</v>
      </c>
      <c r="C61" s="64"/>
      <c r="D61" s="64"/>
      <c r="E61" s="64"/>
      <c r="F61" s="64"/>
      <c r="G61" s="64"/>
      <c r="H61" s="64"/>
      <c r="I61" s="40"/>
      <c r="J61" s="58"/>
      <c r="K61" s="56">
        <f t="shared" si="0"/>
        <v>0</v>
      </c>
      <c r="L61" s="28"/>
    </row>
    <row r="62" spans="1:12" x14ac:dyDescent="0.15">
      <c r="A62" s="16" t="s">
        <v>72</v>
      </c>
      <c r="B62" s="17">
        <v>60</v>
      </c>
      <c r="C62" s="26">
        <v>1</v>
      </c>
      <c r="D62" s="26" t="s">
        <v>20</v>
      </c>
      <c r="E62" s="26" t="s">
        <v>19</v>
      </c>
      <c r="F62" s="26" t="s">
        <v>124</v>
      </c>
      <c r="G62" s="26" t="s">
        <v>171</v>
      </c>
      <c r="H62" s="26" t="s">
        <v>125</v>
      </c>
      <c r="I62" s="40"/>
      <c r="J62" s="58"/>
      <c r="K62" s="56">
        <f t="shared" si="0"/>
        <v>0</v>
      </c>
      <c r="L62" s="28"/>
    </row>
    <row r="63" spans="1:12" x14ac:dyDescent="0.15">
      <c r="A63" s="16" t="s">
        <v>72</v>
      </c>
      <c r="B63" s="17">
        <v>61</v>
      </c>
      <c r="C63" s="26">
        <v>1</v>
      </c>
      <c r="D63" s="26" t="s">
        <v>47</v>
      </c>
      <c r="E63" s="26" t="s">
        <v>46</v>
      </c>
      <c r="F63" s="26" t="s">
        <v>124</v>
      </c>
      <c r="G63" s="26" t="s">
        <v>171</v>
      </c>
      <c r="H63" s="26" t="s">
        <v>125</v>
      </c>
      <c r="I63" s="40"/>
      <c r="J63" s="58"/>
      <c r="K63" s="56">
        <f t="shared" si="0"/>
        <v>0</v>
      </c>
      <c r="L63" s="28"/>
    </row>
    <row r="64" spans="1:12" x14ac:dyDescent="0.15">
      <c r="A64" s="16" t="s">
        <v>72</v>
      </c>
      <c r="B64" s="17">
        <v>62</v>
      </c>
      <c r="C64" s="26">
        <v>1</v>
      </c>
      <c r="D64" s="26" t="s">
        <v>40</v>
      </c>
      <c r="E64" s="26" t="s">
        <v>39</v>
      </c>
      <c r="F64" s="26" t="s">
        <v>124</v>
      </c>
      <c r="G64" s="26" t="s">
        <v>171</v>
      </c>
      <c r="H64" s="26" t="s">
        <v>125</v>
      </c>
      <c r="I64" s="40"/>
      <c r="J64" s="58"/>
      <c r="K64" s="56">
        <f t="shared" si="0"/>
        <v>0</v>
      </c>
      <c r="L64" s="28"/>
    </row>
    <row r="65" spans="1:12" x14ac:dyDescent="0.15">
      <c r="A65" s="16" t="s">
        <v>72</v>
      </c>
      <c r="B65" s="17">
        <v>63</v>
      </c>
      <c r="C65" s="26">
        <v>1</v>
      </c>
      <c r="D65" s="26" t="s">
        <v>151</v>
      </c>
      <c r="E65" s="26" t="s">
        <v>152</v>
      </c>
      <c r="F65" s="26" t="s">
        <v>124</v>
      </c>
      <c r="G65" s="26" t="s">
        <v>171</v>
      </c>
      <c r="H65" s="26" t="s">
        <v>125</v>
      </c>
      <c r="I65" s="40"/>
      <c r="J65" s="58"/>
      <c r="K65" s="56">
        <f t="shared" si="0"/>
        <v>0</v>
      </c>
      <c r="L65" s="48"/>
    </row>
    <row r="66" spans="1:12" ht="15" x14ac:dyDescent="0.15">
      <c r="A66" s="17" t="s">
        <v>69</v>
      </c>
      <c r="B66" s="17">
        <v>64</v>
      </c>
      <c r="C66" s="64"/>
      <c r="D66" s="64"/>
      <c r="E66" s="65"/>
      <c r="F66" s="64"/>
      <c r="G66" s="64"/>
      <c r="H66" s="64"/>
      <c r="I66" s="38"/>
      <c r="J66" s="58">
        <v>6.2199999999999998E-2</v>
      </c>
      <c r="K66" s="56">
        <f t="shared" si="0"/>
        <v>0</v>
      </c>
      <c r="L66" s="48" t="s">
        <v>234</v>
      </c>
    </row>
    <row r="67" spans="1:12" x14ac:dyDescent="0.15">
      <c r="A67" s="16" t="s">
        <v>72</v>
      </c>
      <c r="B67" s="17">
        <v>65</v>
      </c>
      <c r="C67" s="26">
        <v>1</v>
      </c>
      <c r="D67" s="26" t="s">
        <v>67</v>
      </c>
      <c r="E67" s="26" t="s">
        <v>201</v>
      </c>
      <c r="F67" s="26" t="s">
        <v>66</v>
      </c>
      <c r="G67" s="26" t="s">
        <v>201</v>
      </c>
      <c r="H67" s="26" t="s">
        <v>202</v>
      </c>
      <c r="I67" s="38"/>
      <c r="J67" s="58">
        <v>0.91432999999999998</v>
      </c>
      <c r="K67" s="56">
        <f t="shared" si="0"/>
        <v>0.91432999999999998</v>
      </c>
      <c r="L67" s="48" t="s">
        <v>203</v>
      </c>
    </row>
    <row r="68" spans="1:12" x14ac:dyDescent="0.15">
      <c r="A68" s="16" t="s">
        <v>72</v>
      </c>
      <c r="B68" s="17">
        <v>66</v>
      </c>
      <c r="C68" s="26">
        <v>1</v>
      </c>
      <c r="D68" s="26" t="s">
        <v>8</v>
      </c>
      <c r="E68" s="26" t="s">
        <v>204</v>
      </c>
      <c r="F68" s="26" t="s">
        <v>204</v>
      </c>
      <c r="G68" s="26" t="s">
        <v>204</v>
      </c>
      <c r="H68" s="26" t="s">
        <v>205</v>
      </c>
      <c r="I68" s="38"/>
      <c r="J68" s="58">
        <v>0.53656000000000004</v>
      </c>
      <c r="K68" s="56">
        <f t="shared" si="0"/>
        <v>0.53656000000000004</v>
      </c>
      <c r="L68" s="48" t="s">
        <v>206</v>
      </c>
    </row>
    <row r="69" spans="1:12" x14ac:dyDescent="0.15">
      <c r="A69" s="16" t="s">
        <v>72</v>
      </c>
      <c r="B69" s="17">
        <v>67</v>
      </c>
      <c r="C69" s="26">
        <v>1</v>
      </c>
      <c r="D69" s="26" t="s">
        <v>48</v>
      </c>
      <c r="E69" s="26" t="s">
        <v>134</v>
      </c>
      <c r="F69" s="26" t="s">
        <v>134</v>
      </c>
      <c r="G69" s="26" t="s">
        <v>207</v>
      </c>
      <c r="H69" s="26" t="s">
        <v>135</v>
      </c>
      <c r="I69" s="38"/>
      <c r="J69" s="58">
        <v>0.65</v>
      </c>
      <c r="K69" s="56">
        <f t="shared" si="0"/>
        <v>0.65</v>
      </c>
      <c r="L69" s="48" t="s">
        <v>182</v>
      </c>
    </row>
    <row r="70" spans="1:12" ht="15" x14ac:dyDescent="0.15">
      <c r="A70" s="17" t="s">
        <v>69</v>
      </c>
      <c r="B70" s="17">
        <v>68</v>
      </c>
      <c r="C70" s="64"/>
      <c r="D70" s="64"/>
      <c r="E70" s="64"/>
      <c r="F70" s="64"/>
      <c r="G70" s="64"/>
      <c r="H70" s="64"/>
      <c r="I70" s="38"/>
      <c r="J70" s="58"/>
      <c r="K70" s="56">
        <f t="shared" si="0"/>
        <v>0</v>
      </c>
    </row>
    <row r="71" spans="1:12" s="50" customFormat="1" x14ac:dyDescent="0.15">
      <c r="A71" s="49" t="s">
        <v>72</v>
      </c>
      <c r="B71" s="17">
        <v>69</v>
      </c>
      <c r="C71" s="26">
        <v>1</v>
      </c>
      <c r="D71" s="26" t="s">
        <v>136</v>
      </c>
      <c r="E71" s="26" t="s">
        <v>137</v>
      </c>
      <c r="F71" s="26" t="s">
        <v>209</v>
      </c>
      <c r="G71" s="26" t="s">
        <v>142</v>
      </c>
      <c r="H71" s="26" t="s">
        <v>138</v>
      </c>
      <c r="I71" s="38"/>
      <c r="J71" s="58">
        <v>0.42686000000000002</v>
      </c>
      <c r="K71" s="56">
        <f t="shared" si="0"/>
        <v>0.42686000000000002</v>
      </c>
      <c r="L71" s="48" t="s">
        <v>183</v>
      </c>
    </row>
    <row r="72" spans="1:12" ht="15" x14ac:dyDescent="0.15">
      <c r="A72" s="16" t="s">
        <v>72</v>
      </c>
      <c r="B72" s="17">
        <v>70</v>
      </c>
      <c r="C72" s="26">
        <v>1</v>
      </c>
      <c r="D72" s="26" t="s">
        <v>139</v>
      </c>
      <c r="E72" s="26" t="s">
        <v>140</v>
      </c>
      <c r="F72" s="26" t="s">
        <v>140</v>
      </c>
      <c r="G72" s="26" t="s">
        <v>208</v>
      </c>
      <c r="H72" s="26" t="s">
        <v>141</v>
      </c>
      <c r="I72" s="41"/>
      <c r="J72" s="57">
        <v>1.2505999999999999</v>
      </c>
      <c r="K72" s="56">
        <f t="shared" ref="K72:K83" si="1">J72*C72</f>
        <v>1.2505999999999999</v>
      </c>
      <c r="L72" s="44" t="s">
        <v>184</v>
      </c>
    </row>
    <row r="73" spans="1:12" ht="15" x14ac:dyDescent="0.15">
      <c r="A73" s="17" t="s">
        <v>69</v>
      </c>
      <c r="B73" s="17">
        <v>71</v>
      </c>
      <c r="C73" s="26">
        <v>0</v>
      </c>
      <c r="D73" s="26" t="s">
        <v>6</v>
      </c>
      <c r="E73" s="26" t="s">
        <v>210</v>
      </c>
      <c r="F73" s="26" t="s">
        <v>210</v>
      </c>
      <c r="G73" s="26" t="s">
        <v>142</v>
      </c>
      <c r="H73" s="26" t="s">
        <v>143</v>
      </c>
      <c r="I73" s="38"/>
      <c r="J73" s="58"/>
      <c r="K73" s="56">
        <f t="shared" si="1"/>
        <v>0</v>
      </c>
      <c r="L73" s="55" t="s">
        <v>211</v>
      </c>
    </row>
    <row r="74" spans="1:12" x14ac:dyDescent="0.15">
      <c r="A74" s="16" t="s">
        <v>72</v>
      </c>
      <c r="B74" s="17">
        <v>72</v>
      </c>
      <c r="C74" s="26">
        <v>2</v>
      </c>
      <c r="D74" s="26" t="s">
        <v>44</v>
      </c>
      <c r="E74" s="26" t="s">
        <v>144</v>
      </c>
      <c r="F74" s="26">
        <v>7414</v>
      </c>
      <c r="G74" s="26" t="s">
        <v>145</v>
      </c>
      <c r="H74" s="26" t="s">
        <v>45</v>
      </c>
      <c r="I74" s="39"/>
      <c r="J74" s="58">
        <v>0.27063999999999999</v>
      </c>
      <c r="K74" s="56">
        <f t="shared" si="1"/>
        <v>0.54127999999999998</v>
      </c>
      <c r="L74" s="48" t="s">
        <v>185</v>
      </c>
    </row>
    <row r="75" spans="1:12" x14ac:dyDescent="0.15">
      <c r="A75" s="16" t="s">
        <v>72</v>
      </c>
      <c r="B75" s="17">
        <v>73</v>
      </c>
      <c r="C75" s="26">
        <v>1</v>
      </c>
      <c r="D75" s="26" t="s">
        <v>61</v>
      </c>
      <c r="E75" s="26" t="s">
        <v>158</v>
      </c>
      <c r="F75" s="26" t="s">
        <v>159</v>
      </c>
      <c r="G75" s="26" t="s">
        <v>160</v>
      </c>
      <c r="H75" s="26" t="s">
        <v>213</v>
      </c>
      <c r="I75" s="39"/>
      <c r="J75" s="58">
        <v>1.0848</v>
      </c>
      <c r="K75" s="56">
        <f t="shared" si="1"/>
        <v>1.0848</v>
      </c>
      <c r="L75" s="48" t="s">
        <v>186</v>
      </c>
    </row>
    <row r="76" spans="1:12" x14ac:dyDescent="0.15">
      <c r="A76" s="16" t="s">
        <v>72</v>
      </c>
      <c r="B76" s="17">
        <v>74</v>
      </c>
      <c r="C76" s="26">
        <v>1</v>
      </c>
      <c r="D76" s="26" t="s">
        <v>57</v>
      </c>
      <c r="E76" s="26" t="s">
        <v>146</v>
      </c>
      <c r="F76" s="26" t="s">
        <v>146</v>
      </c>
      <c r="G76" s="26" t="s">
        <v>214</v>
      </c>
      <c r="H76" s="26" t="s">
        <v>147</v>
      </c>
      <c r="I76" s="38"/>
      <c r="J76" s="58">
        <v>0.75968000000000002</v>
      </c>
      <c r="K76" s="56">
        <f t="shared" si="1"/>
        <v>0.75968000000000002</v>
      </c>
      <c r="L76" s="48" t="s">
        <v>187</v>
      </c>
    </row>
    <row r="77" spans="1:12" x14ac:dyDescent="0.15">
      <c r="A77" s="16" t="s">
        <v>72</v>
      </c>
      <c r="B77" s="17">
        <v>75</v>
      </c>
      <c r="C77" s="26">
        <v>1</v>
      </c>
      <c r="D77" s="26" t="s">
        <v>10</v>
      </c>
      <c r="E77" s="26" t="s">
        <v>9</v>
      </c>
      <c r="F77" s="26" t="s">
        <v>9</v>
      </c>
      <c r="G77" s="26" t="s">
        <v>215</v>
      </c>
      <c r="H77" s="26"/>
      <c r="I77" s="38"/>
      <c r="J77" s="58">
        <v>1.02728</v>
      </c>
      <c r="K77" s="56">
        <f t="shared" si="1"/>
        <v>1.02728</v>
      </c>
      <c r="L77" s="48" t="s">
        <v>188</v>
      </c>
    </row>
    <row r="78" spans="1:12" x14ac:dyDescent="0.15">
      <c r="A78" s="16" t="s">
        <v>72</v>
      </c>
      <c r="B78" s="17">
        <v>76</v>
      </c>
      <c r="C78" s="26">
        <v>1</v>
      </c>
      <c r="D78" s="26" t="s">
        <v>11</v>
      </c>
      <c r="E78" s="26" t="s">
        <v>162</v>
      </c>
      <c r="F78" s="26" t="s">
        <v>162</v>
      </c>
      <c r="G78" s="26" t="s">
        <v>50</v>
      </c>
      <c r="H78" s="26" t="s">
        <v>163</v>
      </c>
      <c r="I78" s="38"/>
      <c r="J78" s="58">
        <v>0.28182000000000001</v>
      </c>
      <c r="K78" s="56">
        <f t="shared" si="1"/>
        <v>0.28182000000000001</v>
      </c>
      <c r="L78" s="48" t="s">
        <v>212</v>
      </c>
    </row>
    <row r="79" spans="1:12" ht="15" x14ac:dyDescent="0.15">
      <c r="A79" s="17" t="s">
        <v>69</v>
      </c>
      <c r="B79" s="17">
        <v>77</v>
      </c>
      <c r="C79" s="64"/>
      <c r="D79" s="64"/>
      <c r="E79" s="64"/>
      <c r="F79" s="64"/>
      <c r="G79" s="64"/>
      <c r="H79" s="64"/>
      <c r="I79" s="38"/>
      <c r="J79" s="58">
        <v>0.86136000000000001</v>
      </c>
      <c r="K79" s="56">
        <f t="shared" si="1"/>
        <v>0</v>
      </c>
      <c r="L79" s="48" t="s">
        <v>189</v>
      </c>
    </row>
    <row r="80" spans="1:12" x14ac:dyDescent="0.15">
      <c r="A80" s="16" t="s">
        <v>72</v>
      </c>
      <c r="B80" s="17">
        <v>78</v>
      </c>
      <c r="C80" s="26">
        <v>1</v>
      </c>
      <c r="D80" s="26" t="s">
        <v>18</v>
      </c>
      <c r="E80" s="26" t="s">
        <v>148</v>
      </c>
      <c r="F80" s="26" t="s">
        <v>148</v>
      </c>
      <c r="G80" s="26" t="s">
        <v>148</v>
      </c>
      <c r="H80" s="26" t="s">
        <v>149</v>
      </c>
      <c r="I80" s="38"/>
      <c r="J80" s="58">
        <v>0.57067999999999997</v>
      </c>
      <c r="K80" s="56">
        <f t="shared" si="1"/>
        <v>0.57067999999999997</v>
      </c>
      <c r="L80" s="48" t="s">
        <v>190</v>
      </c>
    </row>
    <row r="81" spans="1:12" x14ac:dyDescent="0.15">
      <c r="A81" s="16" t="s">
        <v>72</v>
      </c>
      <c r="B81" s="17">
        <v>79</v>
      </c>
      <c r="C81" s="26">
        <v>1</v>
      </c>
      <c r="D81" s="62" t="s">
        <v>155</v>
      </c>
      <c r="E81" s="42" t="s">
        <v>169</v>
      </c>
      <c r="F81" s="26" t="s">
        <v>124</v>
      </c>
      <c r="G81" s="26" t="s">
        <v>171</v>
      </c>
      <c r="H81" s="26" t="s">
        <v>125</v>
      </c>
      <c r="I81" s="38"/>
      <c r="J81" s="58"/>
      <c r="K81" s="56">
        <f t="shared" si="1"/>
        <v>0</v>
      </c>
    </row>
    <row r="82" spans="1:12" ht="15" x14ac:dyDescent="0.15">
      <c r="A82" s="17" t="s">
        <v>69</v>
      </c>
      <c r="B82" s="17">
        <v>80</v>
      </c>
      <c r="C82" s="26">
        <v>0</v>
      </c>
      <c r="D82" s="62" t="s">
        <v>156</v>
      </c>
      <c r="E82" s="26" t="s">
        <v>94</v>
      </c>
      <c r="F82" s="26" t="s">
        <v>49</v>
      </c>
      <c r="G82" s="26" t="s">
        <v>50</v>
      </c>
      <c r="H82" s="26" t="s">
        <v>51</v>
      </c>
      <c r="I82" s="38"/>
      <c r="J82" s="58"/>
      <c r="K82" s="56">
        <f t="shared" si="1"/>
        <v>0</v>
      </c>
      <c r="L82" s="39"/>
    </row>
    <row r="83" spans="1:12" x14ac:dyDescent="0.15">
      <c r="A83" s="16" t="s">
        <v>72</v>
      </c>
      <c r="B83" s="17">
        <v>81</v>
      </c>
      <c r="C83" s="26">
        <v>1</v>
      </c>
      <c r="D83" s="26" t="s">
        <v>168</v>
      </c>
      <c r="E83" s="26" t="s">
        <v>166</v>
      </c>
      <c r="F83" s="26" t="s">
        <v>124</v>
      </c>
      <c r="G83" s="26" t="s">
        <v>171</v>
      </c>
      <c r="H83" s="26" t="s">
        <v>125</v>
      </c>
      <c r="I83" s="38"/>
      <c r="J83" s="58"/>
      <c r="K83" s="56">
        <f t="shared" si="1"/>
        <v>0</v>
      </c>
      <c r="L83" s="39"/>
    </row>
    <row r="84" spans="1:12" ht="23.25" customHeight="1" x14ac:dyDescent="0.15">
      <c r="G84" s="43"/>
      <c r="J84" s="59">
        <f>SUM(J7:J83)</f>
        <v>13.179349999999998</v>
      </c>
      <c r="K84" s="59">
        <f>SUM(K7:K83)</f>
        <v>12.717769999999998</v>
      </c>
    </row>
  </sheetData>
  <phoneticPr fontId="45" type="noConversion"/>
  <conditionalFormatting sqref="A7:A83">
    <cfRule type="containsText" dxfId="1" priority="1" operator="containsText" text="P">
      <formula>NOT(ISERROR(SEARCH("P",A7)))</formula>
    </cfRule>
    <cfRule type="containsText" dxfId="0" priority="2" operator="containsText" text="NO">
      <formula>NOT(ISERROR(SEARCH("NO",A7)))</formula>
    </cfRule>
  </conditionalFormatting>
  <hyperlinks>
    <hyperlink ref="L80" r:id="rId1" xr:uid="{46DCE037-8313-2544-B32B-B188ADE591F9}"/>
    <hyperlink ref="L79" r:id="rId2" xr:uid="{DD5D38DF-60A3-894B-A8C4-B61C5ABCF441}"/>
    <hyperlink ref="L77" r:id="rId3" xr:uid="{F4DEBB30-F67B-C94B-B2E9-67BB5837159D}"/>
    <hyperlink ref="L76" r:id="rId4" xr:uid="{A797DAEB-C3DF-734B-9E3C-5F930319B346}"/>
    <hyperlink ref="L75" r:id="rId5" xr:uid="{D1102C89-8F3E-8A45-86BE-EC772219B285}"/>
    <hyperlink ref="L74" r:id="rId6" xr:uid="{189DDB8E-2BCF-2043-84AD-1E821B571C88}"/>
    <hyperlink ref="L72" r:id="rId7" xr:uid="{33934572-8720-054D-B582-DE5BCDA960AD}"/>
    <hyperlink ref="L71" r:id="rId8" xr:uid="{A515B6D0-21D4-C94A-ADC7-99FB43D86E2A}"/>
    <hyperlink ref="L69" r:id="rId9" xr:uid="{65DCF4BE-572C-814B-970F-942C2D79DAD8}"/>
    <hyperlink ref="L36" r:id="rId10" xr:uid="{831EE8F5-7C0E-2048-A0E0-1E0EF5B8DBB1}"/>
    <hyperlink ref="L28" r:id="rId11" xr:uid="{518A6692-3A50-F942-B48D-CC4356762EAD}"/>
    <hyperlink ref="L22" r:id="rId12" xr:uid="{A1379108-F295-EE45-B6ED-5162031D55EB}"/>
    <hyperlink ref="L7" r:id="rId13" xr:uid="{5948B746-AAC4-5740-AB8C-E151299C82FE}"/>
    <hyperlink ref="L24" r:id="rId14" xr:uid="{646B658D-AE56-44EA-A58F-40CDBDEF2D0C}"/>
    <hyperlink ref="L26" r:id="rId15" xr:uid="{47FDBB7E-44E8-4353-9597-0562E7BF59F5}"/>
    <hyperlink ref="L27" r:id="rId16" xr:uid="{8736A480-3930-45F7-AECD-F285FFC9909F}"/>
    <hyperlink ref="L30" r:id="rId17" xr:uid="{F9FA5EE5-1B77-4F3B-8F3F-3842AA6F0BAA}"/>
    <hyperlink ref="L33" r:id="rId18" xr:uid="{AB84C394-095B-406A-966B-81DF3D2E2812}"/>
    <hyperlink ref="L31" r:id="rId19" xr:uid="{C8A6F598-6C7B-4E81-A0E7-EBB0B449E508}"/>
    <hyperlink ref="L32" r:id="rId20" xr:uid="{51DB6C5F-D3B9-4DE7-B2D3-FC15FA2E815B}"/>
    <hyperlink ref="L34" r:id="rId21" xr:uid="{1E8D4B86-2BB1-4BC4-B74E-EFE1D1B71B87}"/>
    <hyperlink ref="L37" r:id="rId22" xr:uid="{E3611F41-7D12-4600-84CB-E5DA78E4D275}"/>
    <hyperlink ref="L38" r:id="rId23" xr:uid="{F8FD3DE4-2053-469C-A880-F854815B0BBC}"/>
    <hyperlink ref="L67" r:id="rId24" xr:uid="{5E58DFC9-92C6-487D-82FB-789F079E9373}"/>
    <hyperlink ref="L68" r:id="rId25" xr:uid="{9D884BB0-E9D5-416B-B348-A3CCA307ED67}"/>
    <hyperlink ref="L73" r:id="rId26" xr:uid="{4AD4981F-0482-460C-B12B-D6E5A82469EE}"/>
    <hyperlink ref="L78" r:id="rId27" xr:uid="{168580DB-C131-4BC7-9E3D-A9AEB4A7EE65}"/>
  </hyperlinks>
  <pageMargins left="0.7" right="0.7" top="0.75" bottom="0.75" header="0.3" footer="0.3"/>
  <pageSetup paperSize="9"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tabSelected="1" topLeftCell="A5" zoomScale="160" zoomScaleNormal="160" workbookViewId="0">
      <selection activeCell="B7" sqref="B7"/>
    </sheetView>
    <sheetView zoomScale="160" zoomScaleNormal="160" workbookViewId="1">
      <selection activeCell="A7" sqref="A7"/>
    </sheetView>
  </sheetViews>
  <sheetFormatPr baseColWidth="10" defaultRowHeight="13" x14ac:dyDescent="0.15"/>
  <cols>
    <col min="1" max="1" width="11.5" style="13"/>
    <col min="2" max="2" width="15.33203125" style="13" bestFit="1" customWidth="1"/>
    <col min="4" max="4" width="60.5" style="5" customWidth="1"/>
  </cols>
  <sheetData>
    <row r="1" spans="1:4" ht="23" x14ac:dyDescent="0.25">
      <c r="A1" s="19" t="s">
        <v>74</v>
      </c>
      <c r="B1"/>
    </row>
    <row r="2" spans="1:4" ht="14" thickBot="1" x14ac:dyDescent="0.2">
      <c r="A2"/>
      <c r="B2"/>
    </row>
    <row r="3" spans="1:4" s="10" customFormat="1" ht="14" x14ac:dyDescent="0.15">
      <c r="A3" s="11" t="s">
        <v>75</v>
      </c>
      <c r="B3" s="12" t="s">
        <v>76</v>
      </c>
      <c r="C3" s="9" t="s">
        <v>77</v>
      </c>
      <c r="D3" s="51" t="s">
        <v>78</v>
      </c>
    </row>
    <row r="4" spans="1:4" ht="14" x14ac:dyDescent="0.15">
      <c r="A4" s="66">
        <v>1</v>
      </c>
      <c r="B4" s="68">
        <v>45246</v>
      </c>
      <c r="C4" s="70" t="s">
        <v>153</v>
      </c>
      <c r="D4" s="20" t="s">
        <v>237</v>
      </c>
    </row>
    <row r="5" spans="1:4" ht="252" x14ac:dyDescent="0.15">
      <c r="A5" s="67"/>
      <c r="B5" s="69"/>
      <c r="C5" s="71"/>
      <c r="D5" s="32" t="s">
        <v>245</v>
      </c>
    </row>
    <row r="6" spans="1:4" ht="14" x14ac:dyDescent="0.15">
      <c r="A6" s="29">
        <v>2</v>
      </c>
      <c r="B6" s="30" t="s">
        <v>246</v>
      </c>
      <c r="C6" s="31" t="s">
        <v>247</v>
      </c>
      <c r="D6" s="20" t="s">
        <v>248</v>
      </c>
    </row>
    <row r="7" spans="1:4" x14ac:dyDescent="0.15">
      <c r="A7" s="29"/>
      <c r="B7" s="30"/>
      <c r="C7" s="31"/>
      <c r="D7" s="20"/>
    </row>
    <row r="8" spans="1:4" x14ac:dyDescent="0.15">
      <c r="A8" s="29"/>
      <c r="B8" s="30"/>
      <c r="C8" s="31"/>
      <c r="D8" s="20"/>
    </row>
    <row r="9" spans="1:4" x14ac:dyDescent="0.15">
      <c r="A9" s="21"/>
      <c r="B9" s="22"/>
      <c r="C9" s="18"/>
      <c r="D9" s="20"/>
    </row>
    <row r="10" spans="1:4" x14ac:dyDescent="0.15">
      <c r="A10" s="21"/>
      <c r="B10" s="22"/>
      <c r="C10" s="18"/>
      <c r="D10" s="52"/>
    </row>
    <row r="11" spans="1:4" x14ac:dyDescent="0.15">
      <c r="A11" s="21"/>
      <c r="B11" s="22"/>
      <c r="C11" s="18"/>
      <c r="D11" s="20"/>
    </row>
    <row r="12" spans="1:4" x14ac:dyDescent="0.15">
      <c r="A12" s="21"/>
      <c r="B12" s="22"/>
      <c r="C12" s="18"/>
      <c r="D12" s="20"/>
    </row>
    <row r="13" spans="1:4" x14ac:dyDescent="0.15">
      <c r="A13" s="21"/>
      <c r="B13" s="22"/>
      <c r="C13" s="18"/>
      <c r="D13" s="20"/>
    </row>
    <row r="14" spans="1:4" x14ac:dyDescent="0.15">
      <c r="A14" s="21"/>
      <c r="B14" s="22"/>
      <c r="C14" s="18"/>
      <c r="D14" s="20"/>
    </row>
    <row r="15" spans="1:4" x14ac:dyDescent="0.15">
      <c r="A15" s="21"/>
      <c r="B15" s="22"/>
      <c r="C15" s="18"/>
      <c r="D15" s="20"/>
    </row>
    <row r="16" spans="1:4" x14ac:dyDescent="0.15">
      <c r="A16" s="21"/>
      <c r="B16" s="22"/>
      <c r="C16" s="18"/>
      <c r="D16" s="20"/>
    </row>
    <row r="17" spans="1:4" x14ac:dyDescent="0.15">
      <c r="A17" s="21"/>
      <c r="B17" s="22"/>
      <c r="C17" s="18"/>
      <c r="D17" s="20"/>
    </row>
    <row r="18" spans="1:4" x14ac:dyDescent="0.15">
      <c r="A18" s="21"/>
      <c r="B18" s="22"/>
      <c r="C18" s="18"/>
      <c r="D18" s="20"/>
    </row>
    <row r="19" spans="1:4" x14ac:dyDescent="0.15">
      <c r="A19" s="21"/>
      <c r="B19" s="22"/>
      <c r="C19" s="18"/>
      <c r="D19" s="20"/>
    </row>
    <row r="20" spans="1:4" x14ac:dyDescent="0.15">
      <c r="A20" s="21"/>
      <c r="B20" s="22"/>
      <c r="C20" s="18"/>
      <c r="D20" s="20"/>
    </row>
    <row r="21" spans="1:4" x14ac:dyDescent="0.15">
      <c r="A21" s="21"/>
      <c r="B21" s="22"/>
      <c r="C21" s="18"/>
      <c r="D21" s="20"/>
    </row>
    <row r="22" spans="1:4" x14ac:dyDescent="0.15">
      <c r="A22" s="21"/>
      <c r="B22" s="22"/>
      <c r="C22" s="18"/>
      <c r="D22" s="20"/>
    </row>
    <row r="23" spans="1:4" x14ac:dyDescent="0.15">
      <c r="A23" s="21"/>
      <c r="B23" s="22"/>
      <c r="C23" s="18"/>
      <c r="D23" s="20"/>
    </row>
    <row r="24" spans="1:4" x14ac:dyDescent="0.15">
      <c r="A24" s="21"/>
      <c r="B24" s="22"/>
      <c r="C24" s="18"/>
      <c r="D24" s="20"/>
    </row>
    <row r="25" spans="1:4" x14ac:dyDescent="0.15">
      <c r="A25" s="21"/>
      <c r="B25" s="22"/>
      <c r="C25" s="18"/>
      <c r="D25" s="20"/>
    </row>
    <row r="26" spans="1:4" x14ac:dyDescent="0.15">
      <c r="A26" s="21"/>
      <c r="B26" s="22"/>
      <c r="C26" s="18"/>
      <c r="D26" s="20"/>
    </row>
    <row r="27" spans="1:4" x14ac:dyDescent="0.15">
      <c r="A27" s="21"/>
      <c r="B27" s="22"/>
      <c r="C27" s="18"/>
      <c r="D27" s="20"/>
    </row>
    <row r="28" spans="1:4" x14ac:dyDescent="0.15">
      <c r="A28" s="21"/>
      <c r="B28" s="22"/>
      <c r="C28" s="18"/>
      <c r="D28" s="20"/>
    </row>
    <row r="29" spans="1:4" x14ac:dyDescent="0.15">
      <c r="A29" s="21"/>
      <c r="B29" s="22"/>
      <c r="C29" s="18"/>
      <c r="D29" s="20"/>
    </row>
    <row r="30" spans="1:4" x14ac:dyDescent="0.15">
      <c r="A30" s="21"/>
      <c r="B30" s="22"/>
      <c r="C30" s="18"/>
      <c r="D30" s="20"/>
    </row>
    <row r="31" spans="1:4" x14ac:dyDescent="0.15">
      <c r="A31" s="21"/>
      <c r="B31" s="22"/>
      <c r="C31" s="18"/>
      <c r="D31" s="20"/>
    </row>
    <row r="32" spans="1:4" x14ac:dyDescent="0.15">
      <c r="A32" s="21"/>
      <c r="B32" s="22"/>
      <c r="C32" s="18"/>
      <c r="D32" s="20"/>
    </row>
    <row r="33" spans="1:4" x14ac:dyDescent="0.15">
      <c r="A33" s="21"/>
      <c r="B33" s="22"/>
      <c r="C33" s="18"/>
      <c r="D33" s="20"/>
    </row>
    <row r="34" spans="1:4" x14ac:dyDescent="0.15">
      <c r="A34" s="21"/>
      <c r="B34" s="22"/>
      <c r="C34" s="18"/>
      <c r="D34" s="20"/>
    </row>
    <row r="35" spans="1:4" x14ac:dyDescent="0.15">
      <c r="A35" s="21"/>
      <c r="B35" s="22"/>
      <c r="C35" s="18"/>
      <c r="D35" s="20"/>
    </row>
    <row r="36" spans="1:4" x14ac:dyDescent="0.15">
      <c r="A36" s="21"/>
      <c r="B36" s="22"/>
      <c r="C36" s="18"/>
      <c r="D36" s="20"/>
    </row>
    <row r="37" spans="1:4" x14ac:dyDescent="0.15">
      <c r="A37" s="21"/>
      <c r="B37" s="22"/>
      <c r="C37" s="18"/>
      <c r="D37" s="20"/>
    </row>
    <row r="38" spans="1:4" x14ac:dyDescent="0.15">
      <c r="A38" s="21"/>
      <c r="B38" s="22"/>
      <c r="C38" s="18"/>
      <c r="D38" s="20"/>
    </row>
    <row r="39" spans="1:4" x14ac:dyDescent="0.15">
      <c r="A39" s="21"/>
      <c r="B39" s="22"/>
      <c r="C39" s="18"/>
      <c r="D39" s="20"/>
    </row>
    <row r="40" spans="1:4" x14ac:dyDescent="0.15">
      <c r="A40" s="21"/>
      <c r="B40" s="22"/>
      <c r="C40" s="18"/>
      <c r="D40" s="20"/>
    </row>
    <row r="41" spans="1:4" x14ac:dyDescent="0.15">
      <c r="A41" s="21"/>
      <c r="B41" s="22"/>
      <c r="C41" s="18"/>
      <c r="D41" s="20"/>
    </row>
    <row r="42" spans="1:4" x14ac:dyDescent="0.15">
      <c r="A42" s="21"/>
      <c r="B42" s="22"/>
      <c r="C42" s="18"/>
      <c r="D42" s="20"/>
    </row>
    <row r="43" spans="1:4" x14ac:dyDescent="0.15">
      <c r="A43" s="21"/>
      <c r="B43" s="22"/>
      <c r="C43" s="18"/>
      <c r="D43" s="20"/>
    </row>
    <row r="44" spans="1:4" x14ac:dyDescent="0.15">
      <c r="A44" s="21"/>
      <c r="B44" s="22"/>
      <c r="C44" s="18"/>
      <c r="D44" s="20"/>
    </row>
    <row r="45" spans="1:4" ht="14" thickBot="1" x14ac:dyDescent="0.2">
      <c r="A45" s="23"/>
      <c r="B45" s="24"/>
      <c r="C45" s="25"/>
      <c r="D45" s="53"/>
    </row>
  </sheetData>
  <mergeCells count="3">
    <mergeCell ref="A4:A5"/>
    <mergeCell ref="B4:B5"/>
    <mergeCell ref="C4:C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EDCPSUMK1</vt:lpstr>
      <vt:lpstr>Historico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Garrido Barroso, David</dc:creator>
  <cp:lastModifiedBy>DAVID GARRIDO</cp:lastModifiedBy>
  <dcterms:created xsi:type="dcterms:W3CDTF">2016-01-07T09:05:26Z</dcterms:created>
  <dcterms:modified xsi:type="dcterms:W3CDTF">2024-01-18T17:41:23Z</dcterms:modified>
</cp:coreProperties>
</file>