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"/>
    </mc:Choice>
  </mc:AlternateContent>
  <xr:revisionPtr revIDLastSave="0" documentId="13_ncr:1_{9508486A-0E4C-48A9-87BB-3F01C05BD80B}" xr6:coauthVersionLast="46" xr6:coauthVersionMax="46" xr10:uidLastSave="{00000000-0000-0000-0000-000000000000}"/>
  <bookViews>
    <workbookView xWindow="22932" yWindow="-108" windowWidth="23256" windowHeight="13176" xr2:uid="{00000000-000D-0000-FFFF-FFFF00000000}"/>
  </bookViews>
  <sheets>
    <sheet name="CPU BOOM" sheetId="4" r:id="rId1"/>
    <sheet name="DCDC_BOM" sheetId="1" r:id="rId2"/>
    <sheet name="INPUT BOOM" sheetId="5" r:id="rId3"/>
    <sheet name="DISPLAY BOOM" sheetId="6" r:id="rId4"/>
    <sheet name="History" sheetId="2" r:id="rId5"/>
    <sheet name="CONTACT" sheetId="3" r:id="rId6"/>
  </sheets>
  <definedNames>
    <definedName name="_xlnm._FilterDatabase" localSheetId="1" hidden="1">DCDC_BOM!$E$1:$E$1000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12" i="6"/>
  <c r="H24" i="5"/>
  <c r="H23" i="5"/>
  <c r="H22" i="5"/>
  <c r="H21" i="5"/>
  <c r="H20" i="5"/>
  <c r="H10" i="5"/>
  <c r="H9" i="5"/>
  <c r="H8" i="5"/>
  <c r="H7" i="5"/>
  <c r="H25" i="5" s="1"/>
  <c r="H40" i="1" l="1"/>
  <c r="H8" i="1"/>
  <c r="H9" i="1"/>
  <c r="H10" i="1"/>
  <c r="H11" i="1"/>
  <c r="H12" i="1"/>
  <c r="H13" i="1"/>
  <c r="H15" i="1"/>
  <c r="H16" i="1"/>
  <c r="H17" i="1"/>
  <c r="H34" i="1"/>
  <c r="H37" i="1"/>
  <c r="H38" i="1"/>
  <c r="H39" i="1"/>
  <c r="H7" i="1"/>
  <c r="H30" i="4" l="1"/>
</calcChain>
</file>

<file path=xl/sharedStrings.xml><?xml version="1.0" encoding="utf-8"?>
<sst xmlns="http://schemas.openxmlformats.org/spreadsheetml/2006/main" count="504" uniqueCount="254">
  <si>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</si>
  <si>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</si>
  <si>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</si>
  <si>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</si>
  <si>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</si>
  <si>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</si>
  <si>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</si>
  <si>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</si>
  <si>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</si>
  <si>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</si>
  <si>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</si>
  <si>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</si>
  <si>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</si>
  <si>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</si>
  <si>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</si>
  <si>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</si>
  <si>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</si>
  <si>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</si>
  <si>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</si>
  <si>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</si>
  <si>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</si>
  <si>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</si>
  <si>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</si>
  <si>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</si>
  <si>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</si>
  <si>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</si>
  <si>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</si>
  <si>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</si>
  <si>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</si>
  <si>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</si>
  <si>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78.7k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</si>
  <si>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</si>
  <si>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</si>
  <si>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</si>
  <si>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</si>
  <si>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</si>
  <si>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</si>
  <si>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</si>
  <si>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</si>
  <si>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</si>
  <si>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</si>
  <si>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</si>
  <si>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</si>
  <si>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</si>
  <si>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</si>
  <si>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</si>
  <si>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</si>
  <si>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</si>
  <si>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</si>
  <si>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</si>
  <si>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</si>
  <si>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</si>
  <si>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</si>
  <si>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</si>
  <si>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</si>
  <si>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</si>
  <si>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</si>
  <si>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</si>
  <si>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</si>
  <si>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</si>
  <si>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</si>
  <si>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 xml:space="preserve"> 78.7k</t>
  </si>
  <si>
    <t>R43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</si>
  <si>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</si>
  <si>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</si>
  <si>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</si>
  <si>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</si>
  <si>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</si>
  <si>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</si>
  <si>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</si>
  <si>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</si>
  <si>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</si>
  <si>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</si>
  <si>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</si>
  <si>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</si>
  <si>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</si>
  <si>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</si>
  <si>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</si>
  <si>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</si>
  <si>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</si>
  <si>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</si>
  <si>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C11, C12, C15</t>
  </si>
  <si>
    <t>56k2</t>
  </si>
  <si>
    <t>5k1</t>
  </si>
  <si>
    <t>680k</t>
  </si>
  <si>
    <t>R39, R40</t>
  </si>
  <si>
    <t>78k7</t>
  </si>
  <si>
    <t>R38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</si>
  <si>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</si>
  <si>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</si>
  <si>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</si>
  <si>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</si>
  <si>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</si>
  <si>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</si>
  <si>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</si>
  <si>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</si>
  <si>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NVTFS5124PLTWG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</si>
  <si>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</si>
  <si>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</si>
  <si>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</si>
  <si>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</si>
  <si>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</si>
  <si>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</si>
  <si>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</si>
  <si>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</si>
  <si>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</si>
  <si>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</si>
  <si>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</si>
  <si>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</si>
  <si>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</si>
  <si>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</si>
  <si>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</si>
  <si>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</si>
  <si>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</si>
  <si>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</si>
  <si>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</si>
  <si>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</si>
  <si>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</si>
  <si>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</si>
  <si>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https://www.digikey.es/product-detail/en/w%C3%BCrth-elektronik/74437346022/732-3372-1-ND/2790967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</si>
  <si>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</si>
  <si>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</si>
  <si>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</si>
  <si>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</si>
  <si>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</si>
  <si>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</si>
  <si>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</si>
  <si>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</si>
  <si>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</si>
  <si>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</si>
  <si>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</si>
  <si>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</si>
  <si>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</si>
  <si>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</si>
  <si>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</si>
  <si>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</si>
  <si>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5.6k </t>
  </si>
  <si>
    <t xml:space="preserve">R9 </t>
  </si>
  <si>
    <t xml:space="preserve">R12, R15 </t>
  </si>
  <si>
    <t>2.4k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</si>
  <si>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</si>
  <si>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</si>
  <si>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</si>
  <si>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</si>
  <si>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</si>
  <si>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</si>
  <si>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</si>
  <si>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</si>
  <si>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</si>
  <si>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</si>
  <si>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</si>
  <si>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</si>
  <si>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>8.2k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</si>
  <si>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</si>
  <si>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</si>
  <si>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</si>
  <si>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</si>
  <si>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</si>
  <si>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</si>
  <si>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</si>
  <si>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</si>
  <si>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</si>
  <si>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</si>
  <si>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</si>
  <si>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</si>
  <si>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</si>
  <si>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</si>
  <si>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</si>
  <si>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</si>
  <si>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</si>
  <si>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1UF 25V X5R 0603</t>
  </si>
  <si>
    <t>SMD-0603</t>
  </si>
  <si>
    <t>https://www.digikey.es/product-detail/en/samsung-electro-mechanics/CL10A105KA8NNNC/1276-1102-1-ND/3889188</t>
  </si>
  <si>
    <t>C2,C5</t>
  </si>
  <si>
    <t>0.1UF 25V X7R 0603</t>
  </si>
  <si>
    <t>https://www.digikey.es/product-detail/en/CL10B104KA8NNNC/1276-1006-2-ND/3886664/?itemSeq=358395414</t>
  </si>
  <si>
    <t>C3,C23</t>
  </si>
  <si>
    <t>10UF 16V X5R 0805</t>
  </si>
  <si>
    <t>SMD-0805</t>
  </si>
  <si>
    <t>https://www.digikey.es/product-detail/en/samsung-electro-mechanics/CL21A106KOQNNNG/1276-6455-1-ND/5958083</t>
  </si>
  <si>
    <t>D1</t>
  </si>
  <si>
    <t>GREEN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</si>
  <si>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</si>
  <si>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</si>
  <si>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</si>
  <si>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</si>
  <si>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</si>
  <si>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</si>
  <si>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</si>
  <si>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10K</t>
  </si>
  <si>
    <t>SMD-0402</t>
  </si>
  <si>
    <t>1K</t>
  </si>
  <si>
    <t>1K1</t>
  </si>
  <si>
    <t>R4</t>
  </si>
  <si>
    <t>2K2</t>
  </si>
  <si>
    <t>R20</t>
  </si>
  <si>
    <t>R8,R9</t>
  </si>
  <si>
    <t>5K1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</si>
  <si>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</si>
  <si>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</si>
  <si>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</si>
  <si>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</si>
  <si>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</si>
  <si>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</si>
  <si>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</si>
  <si>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</si>
  <si>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</si>
  <si>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</si>
  <si>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DQG008A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</si>
  <si>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</si>
  <si>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</si>
  <si>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</si>
  <si>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</si>
  <si>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</si>
  <si>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</si>
  <si>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</si>
  <si>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DSE006A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</si>
  <si>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</si>
  <si>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</si>
  <si>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</si>
  <si>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</si>
  <si>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SOT95P280X110-5N</t>
  </si>
  <si>
    <t>XTAL3215</t>
  </si>
  <si>
    <t>QFN-10-RSE</t>
  </si>
  <si>
    <t>TQFN48_7MM</t>
  </si>
  <si>
    <t>DBV6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</si>
  <si>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</si>
  <si>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</si>
  <si>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</si>
  <si>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</si>
  <si>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</si>
  <si>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</si>
  <si>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</si>
  <si>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>IS31FL3731-SALS2</t>
  </si>
  <si>
    <t xml:space="preserve">QFN28_4MM_0.4MM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</si>
  <si>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</si>
  <si>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</si>
  <si>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</si>
  <si>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</si>
  <si>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</si>
  <si>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2.2UF 25V X7R 0805</t>
  </si>
  <si>
    <t>https://www.digikey.es/product-detail/en/samsung-electro-mechanics/CL21B225KAFNFNE/1276-2953-1-ND/3891039</t>
  </si>
  <si>
    <t>22PF 50V C0G/NP0 0603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</si>
  <si>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</si>
  <si>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</si>
  <si>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</si>
  <si>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</si>
  <si>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</si>
  <si>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</si>
  <si>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</si>
  <si>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</si>
  <si>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https://www.digikey.es/products/en?keywords=IS31FL3731-SALS2</t>
  </si>
  <si>
    <t>https://www.digikey.es/product-detail/en/c-k/KXT-311-LHS/CKN10777CT-ND/6599755</t>
  </si>
  <si>
    <t>https://www.mouser.es/ProductDetail/ECS/ECS-327-125-12RR-TR?qs=9r4v7xj2Lnlp2XtvX%2FZgxw%3D%3D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</si>
</sst>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7" fillId="0" borderId="0" xfId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17" fillId="0" borderId="0" xfId="1" applyFill="1"/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1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</cellXfs>
  <cellStyles count="2">
    <cellStyle name="Hipervínculo" xfId="1" builtinId="8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67" headerRowBorderDxfId="66" tableBorderDxfId="65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13" totalsRowDxfId="4"/>
    <tableColumn id="2" xr3:uid="{717F17DB-9915-46A6-B401-5A1D47856D26}" name="Qty"/>
    <tableColumn id="3" xr3:uid="{44FE213C-BA81-44B6-BE7F-06A01F2CC9F4}" name="Part" dataDxfId="12"/>
    <tableColumn id="4" xr3:uid="{000120F8-65B2-4EB1-96A5-D589D91186E8}" name="Value" dataDxfId="11" totalsRowDxfId="3"/>
    <tableColumn id="5" xr3:uid="{97D6B9C9-1CE3-4610-A918-D7B58EF8C59C}" name="Device" dataDxfId="10" totalsRowDxfId="2"/>
    <tableColumn id="6" xr3:uid="{68B7262F-E5A7-483E-87AB-D6AADC1E4D84}" name="Package" dataDxfId="9"/>
    <tableColumn id="7" xr3:uid="{68B14086-5F32-4787-B138-AF489E2CE1DC}" name="Unit Price" dataDxfId="8"/>
    <tableColumn id="8" xr3:uid="{C7AEAB56-7F9C-46AD-9982-242EE49A06CD}" name="Extended Price" totalsRowFunction="sum" dataDxfId="7" totalsRowDxfId="1">
      <calculatedColumnFormula>Tabla13[[#This Row],[Unit Price]]*Tabla13[[#This Row],[Qty]]</calculatedColumnFormula>
    </tableColumn>
    <tableColumn id="9" xr3:uid="{5D63C40E-59C5-4CD6-B8C0-2EF80745C193}" name="Link" dataDxfId="6"/>
    <tableColumn id="10" xr3:uid="{3B80E10E-989A-4F74-98B5-21CC7E39F0CC}" name="Assembly" dataDxfId="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40" totalsRowCount="1" headerRowDxfId="62" headerRowBorderDxfId="61" tableBorderDxfId="60">
  <autoFilter ref="A6:J39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59" totalsRowDxfId="58"/>
    <tableColumn id="2" xr3:uid="{F9949E0F-19BD-4C8A-81A5-50D265A9FDFA}" name="Qty"/>
    <tableColumn id="3" xr3:uid="{BDA29EB4-E3CA-4206-80CF-CAD4EA29913D}" name="Part"/>
    <tableColumn id="4" xr3:uid="{0DB767B6-3DB6-4A97-98F2-A1139750F871}" name="Value" dataDxfId="57" totalsRowDxfId="56"/>
    <tableColumn id="5" xr3:uid="{AC3030ED-4799-45DE-9A00-8BA86991D59D}" name="Device" dataDxfId="55" totalsRowDxfId="54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53" totalsRowDxfId="52"/>
    <tableColumn id="9" xr3:uid="{2275646D-C17D-4D31-9443-013528001D75}" name="Link"/>
    <tableColumn id="10" xr3:uid="{BF8984DA-733F-4068-8391-D3E538743399}" name="Assembly" dataDxfId="51" totalsRow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5" totalsRowCount="1" headerRowDxfId="47" dataDxfId="45" headerRowBorderDxfId="46" tableBorderDxfId="44">
  <autoFilter ref="A6:J24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43" totalsRowDxfId="42"/>
    <tableColumn id="2" xr3:uid="{7CB023DF-79D3-403E-8DDF-06FA2F9F4157}" name="Qty" dataDxfId="41"/>
    <tableColumn id="3" xr3:uid="{F7A1D29B-F54A-4F7B-A6BE-D4C895047D2D}" name="Part" dataDxfId="40"/>
    <tableColumn id="4" xr3:uid="{5D713100-D5EC-46E0-AC69-D011A86BB52A}" name="Value" dataDxfId="39" totalsRowDxfId="38"/>
    <tableColumn id="5" xr3:uid="{A016C955-A0B3-4885-92EF-78DCFA405A2B}" name="Device" dataDxfId="37" totalsRowDxfId="36"/>
    <tableColumn id="6" xr3:uid="{5701D2E4-9465-4D5D-B056-A706AFADE292}" name="Package" dataDxfId="35"/>
    <tableColumn id="7" xr3:uid="{D9E35D86-9A2C-4238-B764-7D675C968D95}" name="Unit Price" dataDxfId="34"/>
    <tableColumn id="8" xr3:uid="{08EF5763-BE94-48C3-9062-FA084CA63617}" name="Extended Price" totalsRowFunction="sum" dataDxfId="33" totalsRowDxfId="32">
      <calculatedColumnFormula>Tabla14[[#This Row],[Qty]]*Tabla14[[#This Row],[Unit Price]]</calculatedColumnFormula>
    </tableColumn>
    <tableColumn id="9" xr3:uid="{F12DB839-28F0-4E50-B2D1-AAC561AFF780}" name="Link" dataDxfId="31"/>
    <tableColumn id="10" xr3:uid="{4A0D0C70-9CB1-412A-80D5-FAC5A5E5D483}" name="Assembly" dataDxfId="30" totalsRow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2" totalsRowCount="1" headerRowDxfId="26" headerRowBorderDxfId="25" tableBorderDxfId="24">
  <autoFilter ref="A6:J11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23" totalsRowDxfId="22"/>
    <tableColumn id="2" xr3:uid="{0ACFFB10-A461-43D3-B8DD-016A5A02000F}" name="Qty"/>
    <tableColumn id="3" xr3:uid="{D9CC0685-081D-421D-B21B-04049460EC79}" name="Part"/>
    <tableColumn id="4" xr3:uid="{3BEF5E9C-2862-462C-B16F-7974EC5326CC}" name="Value" dataDxfId="21" totalsRowDxfId="20"/>
    <tableColumn id="5" xr3:uid="{1118E843-CF74-4F8A-8343-89C894BBD49D}" name="Device" dataDxfId="19" totalsRowDxfId="18"/>
    <tableColumn id="6" xr3:uid="{72354854-FE60-4704-BA84-EDEDFA1B4686}" name="Package"/>
    <tableColumn id="7" xr3:uid="{52B340D8-3E69-44F2-90EF-CBEA14B9F897}" name="Unit Price"/>
    <tableColumn id="8" xr3:uid="{4BD5671B-0E91-471B-BF51-3DB5F3C318A9}" name="Extended Price" totalsRowFunction="sum" dataDxfId="17" totalsRowDxfId="16">
      <calculatedColumnFormula>Tabla15[[#This Row],[Unit Price]]*Tabla15[[#This Row],[Qty]]</calculatedColumnFormula>
    </tableColumn>
    <tableColumn id="9" xr3:uid="{740DFE75-3464-4575-ABC8-41DC812CB4DE}" name="Link"/>
    <tableColumn id="10" xr3:uid="{A0133A56-5799-4E8C-BD1F-57DD69F7A794}" name="Assembly" dataDxfId="15" totalsRow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product-detail/en/texas-instruments/TS3USB221AQRSERQ1/296-27719-1-ND/2356140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7" Type="http://schemas.openxmlformats.org/officeDocument/2006/relationships/hyperlink" Target="https://www.digikey.es/product-detail/en/texas-instruments/TPS78230DDCR/296-24372-1-ND/2051750" TargetMode="External"/><Relationship Id="rId2" Type="http://schemas.openxmlformats.org/officeDocument/2006/relationships/hyperlink" Target="https://www.digikey.es/product-detail/en/microchip-technology/ATSAMD21G18A-MFT/ATSAMD21G18A-MFTCT-ND/5119077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product-detail/en/tdk-corporation/MMZ2012Y202BT000/445-1561-1-ND/57189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product-detail/en/w%C3%BCrth-elektronik/74437346022/732-3372-1-ND/2790967" TargetMode="External"/><Relationship Id="rId13" Type="http://schemas.openxmlformats.org/officeDocument/2006/relationships/hyperlink" Target="https://www.digikey.es/product-detail/en/texas-instruments/TPIC2810DR/296-46367-2-ND/1670586" TargetMode="External"/><Relationship Id="rId3" Type="http://schemas.openxmlformats.org/officeDocument/2006/relationships/hyperlink" Target="https://www.digikey.es/product-detail/en/C3216X5R1E476M160AC/445-8047-1-ND/2792164/?itemSeq=358252465" TargetMode="External"/><Relationship Id="rId7" Type="http://schemas.openxmlformats.org/officeDocument/2006/relationships/hyperlink" Target="https://www.digikey.es/product-detail/en/B520C-13-F/B520C-FDICT-ND/806565/?itemSeq=358257331" TargetMode="External"/><Relationship Id="rId12" Type="http://schemas.openxmlformats.org/officeDocument/2006/relationships/hyperlink" Target="https://www.digikey.es/product-detail/en/texas-instruments/TPS55330RTET/296-36219-2-ND/4212800" TargetMode="External"/><Relationship Id="rId2" Type="http://schemas.openxmlformats.org/officeDocument/2006/relationships/hyperlink" Target="https://www.digikey.es/product-detail/en/samsung-electro-mechanics/CL10B474KA8NFNC/1276-2082-1-ND/3890168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CL10B222KB8NNNC/1276-1110-6-ND/3891624/?itemSeq=358255759" TargetMode="External"/><Relationship Id="rId11" Type="http://schemas.openxmlformats.org/officeDocument/2006/relationships/hyperlink" Target="https://www.digikey.es/product-detail/en/MCP6071T-E%2fOT/MCP6071T-E%2fOTDKR-ND/2618488/?itemSeq=358258033" TargetMode="External"/><Relationship Id="rId5" Type="http://schemas.openxmlformats.org/officeDocument/2006/relationships/hyperlink" Target="https://www.digikey.es/product-detail/en/CC0603KRX7R9BB271/311-1185-1-ND/372898/?itemSeq=358257069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digikey.es/product-detail/en/2N7002PW%2c115/1727-4793-2-ND/2296328/?itemSeq=358257941" TargetMode="External"/><Relationship Id="rId4" Type="http://schemas.openxmlformats.org/officeDocument/2006/relationships/hyperlink" Target="https://www.digikey.es/product-detail/en/GRM32EC81C476KE15L/490-10531-2-ND/5027615/?itemSeq=358253695" TargetMode="External"/><Relationship Id="rId9" Type="http://schemas.openxmlformats.org/officeDocument/2006/relationships/hyperlink" Target="https://www.digikey.es/product-detail/en/on-semiconductor/NVTFS9D6P04M8LTAG/488-NVTFS9D6P04M8LTAGCT-ND/11593208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www.digikey.es/product-detail/en/bourns-inc/70AAJ-4-M0G/70AAJ-4-M0GTR-ND/761020" TargetMode="External"/><Relationship Id="rId7" Type="http://schemas.openxmlformats.org/officeDocument/2006/relationships/hyperlink" Target="https://www.digikey.es/product-detail/en/jae-electronics/DX07S016JA1R1500/670-DX07S016JA1R1500CT-ND/11586676" TargetMode="External"/><Relationship Id="rId2" Type="http://schemas.openxmlformats.org/officeDocument/2006/relationships/hyperlink" Target="https://www.digikey.es/product-detail/en/samsung-electro-mechanics/CL21A106KOQNNNG/1276-6455-1-ND/5958083" TargetMode="External"/><Relationship Id="rId1" Type="http://schemas.openxmlformats.org/officeDocument/2006/relationships/hyperlink" Target="https://www.digikey.es/product-detail/en/CL10B104KA8NNNC/1276-1006-2-ND/3886664/?itemSeq=358395414" TargetMode="External"/><Relationship Id="rId6" Type="http://schemas.openxmlformats.org/officeDocument/2006/relationships/hyperlink" Target="https://www.digikey.es/product-detail/en/texas-instruments/BQ29700DSER/296-43985-1-ND/5973209" TargetMode="External"/><Relationship Id="rId5" Type="http://schemas.openxmlformats.org/officeDocument/2006/relationships/hyperlink" Target="https://www.digikey.es/product-detail/en/texas-instruments/CSD16406Q3/296-24251-1-ND/2038321" TargetMode="External"/><Relationship Id="rId4" Type="http://schemas.openxmlformats.org/officeDocument/2006/relationships/hyperlink" Target="https://www.digikey.es/product-detail/en/texas-instruments/BQ24075TRGTR/296-25609-1-ND/22022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www.digikey.es/product-detail/en/samsung-electro-mechanics/CL21A106KOQNNNG/1276-6455-1-ND/5958083" TargetMode="External"/><Relationship Id="rId1" Type="http://schemas.openxmlformats.org/officeDocument/2006/relationships/hyperlink" Target="https://www.digikey.es/product-detail/en/CL10B104KA8NNNC/1276-1006-2-ND/3886664/?itemSeq=35839541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tabSelected="1" topLeftCell="D1" workbookViewId="0">
      <selection activeCell="H29" sqref="H29"/>
    </sheetView>
  </sheetViews>
  <sheetFormatPr baseColWidth="10" defaultRowHeight="12.75" x14ac:dyDescent="0.2"/>
  <cols>
    <col min="1" max="1" width="15.5703125" bestFit="1" customWidth="1"/>
    <col min="2" max="2" width="4.28515625" bestFit="1" customWidth="1"/>
    <col min="3" max="3" width="38.140625" bestFit="1" customWidth="1"/>
    <col min="4" max="4" width="28.5703125" bestFit="1" customWidth="1"/>
    <col min="5" max="5" width="20.85546875" bestFit="1" customWidth="1"/>
    <col min="6" max="6" width="18.5703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5703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53" t="s">
        <v>228</v>
      </c>
      <c r="C4" s="54"/>
      <c r="D4" s="54"/>
      <c r="E4" s="55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125</v>
      </c>
      <c r="H6" s="33" t="s">
        <v>126</v>
      </c>
      <c r="I6" s="33" t="s">
        <v>106</v>
      </c>
      <c r="J6" s="33" t="s">
        <v>7</v>
      </c>
    </row>
    <row r="7" spans="1:10" x14ac:dyDescent="0.2">
      <c r="A7" s="6">
        <v>1</v>
      </c>
      <c r="B7" s="22">
        <v>1</v>
      </c>
      <c r="C7" s="40" t="s">
        <v>129</v>
      </c>
      <c r="D7" s="40" t="s">
        <v>167</v>
      </c>
      <c r="E7" s="50" t="s">
        <v>226</v>
      </c>
      <c r="F7" s="31" t="s">
        <v>219</v>
      </c>
      <c r="G7" s="31">
        <v>0.43964999999999999</v>
      </c>
      <c r="H7" s="31">
        <f>Tabla13[[#This Row],[Unit Price]]*Tabla13[[#This Row],[Qty]]</f>
        <v>0.43964999999999999</v>
      </c>
      <c r="I7" s="43" t="s">
        <v>238</v>
      </c>
      <c r="J7" s="6"/>
    </row>
    <row r="8" spans="1:10" x14ac:dyDescent="0.2">
      <c r="A8" s="6">
        <v>2</v>
      </c>
      <c r="B8" s="22">
        <v>9</v>
      </c>
      <c r="C8" s="50" t="s">
        <v>130</v>
      </c>
      <c r="D8" s="40" t="s">
        <v>108</v>
      </c>
      <c r="E8" s="22" t="s">
        <v>19</v>
      </c>
      <c r="F8" s="31" t="s">
        <v>102</v>
      </c>
      <c r="G8" s="31">
        <v>4.5700000000000003E-3</v>
      </c>
      <c r="H8" s="31">
        <f>Tabla13[[#This Row],[Unit Price]]*Tabla13[[#This Row],[Qty]]</f>
        <v>4.113E-2</v>
      </c>
      <c r="I8" s="43" t="s">
        <v>107</v>
      </c>
      <c r="J8" s="6"/>
    </row>
    <row r="9" spans="1:10" ht="15" x14ac:dyDescent="0.2">
      <c r="A9" s="6">
        <v>3</v>
      </c>
      <c r="B9" s="22">
        <v>2</v>
      </c>
      <c r="C9" s="50" t="s">
        <v>131</v>
      </c>
      <c r="D9" s="41" t="s">
        <v>170</v>
      </c>
      <c r="E9" s="22" t="s">
        <v>19</v>
      </c>
      <c r="F9" s="31" t="s">
        <v>171</v>
      </c>
      <c r="G9" s="42">
        <v>7.1900000000000002E-3</v>
      </c>
      <c r="H9" s="31">
        <f>Tabla13[[#This Row],[Unit Price]]*Tabla13[[#This Row],[Qty]]</f>
        <v>1.438E-2</v>
      </c>
      <c r="I9" s="43" t="s">
        <v>172</v>
      </c>
      <c r="J9" s="6"/>
    </row>
    <row r="10" spans="1:10" ht="15" x14ac:dyDescent="0.2">
      <c r="A10" s="6">
        <v>4</v>
      </c>
      <c r="B10" s="22">
        <v>6</v>
      </c>
      <c r="C10" s="50" t="s">
        <v>132</v>
      </c>
      <c r="D10" s="40" t="s">
        <v>240</v>
      </c>
      <c r="E10" s="22" t="s">
        <v>19</v>
      </c>
      <c r="F10" s="31" t="s">
        <v>239</v>
      </c>
      <c r="G10" s="42">
        <v>3.526E-2</v>
      </c>
      <c r="H10" s="31">
        <f>Tabla13[[#This Row],[Unit Price]]*Tabla13[[#This Row],[Qty]]</f>
        <v>0.21156</v>
      </c>
      <c r="I10" s="43" t="s">
        <v>241</v>
      </c>
      <c r="J10" s="6"/>
    </row>
    <row r="11" spans="1:10" x14ac:dyDescent="0.2">
      <c r="A11" s="6">
        <v>5</v>
      </c>
      <c r="B11" s="22">
        <v>2</v>
      </c>
      <c r="C11" s="50" t="s">
        <v>133</v>
      </c>
      <c r="D11" s="40" t="s">
        <v>242</v>
      </c>
      <c r="E11" s="22" t="s">
        <v>19</v>
      </c>
      <c r="F11" s="31" t="s">
        <v>102</v>
      </c>
      <c r="G11" s="29">
        <v>8.7600000000000004E-3</v>
      </c>
      <c r="H11" s="31">
        <f>Tabla13[[#This Row],[Unit Price]]*Tabla13[[#This Row],[Qty]]</f>
        <v>1.7520000000000001E-2</v>
      </c>
      <c r="I11" s="43" t="s">
        <v>243</v>
      </c>
      <c r="J11" s="6"/>
    </row>
    <row r="12" spans="1:10" x14ac:dyDescent="0.2">
      <c r="A12" s="6">
        <v>6</v>
      </c>
      <c r="B12" s="22">
        <v>4</v>
      </c>
      <c r="C12" s="50" t="s">
        <v>135</v>
      </c>
      <c r="D12" s="50" t="s">
        <v>134</v>
      </c>
      <c r="E12" s="22" t="s">
        <v>25</v>
      </c>
      <c r="F12" s="38" t="s">
        <v>103</v>
      </c>
      <c r="G12" s="29"/>
      <c r="H12" s="31">
        <f>Tabla13[[#This Row],[Unit Price]]*Tabla13[[#This Row],[Qty]]</f>
        <v>0</v>
      </c>
      <c r="I12" s="43"/>
      <c r="J12" s="6"/>
    </row>
    <row r="13" spans="1:10" x14ac:dyDescent="0.2">
      <c r="A13" s="6">
        <v>7</v>
      </c>
      <c r="B13" s="22">
        <v>1</v>
      </c>
      <c r="C13" s="50" t="s">
        <v>137</v>
      </c>
      <c r="D13" s="40" t="s">
        <v>136</v>
      </c>
      <c r="E13" s="22" t="s">
        <v>25</v>
      </c>
      <c r="F13" s="38" t="s">
        <v>103</v>
      </c>
      <c r="G13" s="29"/>
      <c r="H13" s="31">
        <f>Tabla13[[#This Row],[Unit Price]]*Tabla13[[#This Row],[Qty]]</f>
        <v>0</v>
      </c>
      <c r="I13" s="47"/>
      <c r="J13" s="6"/>
    </row>
    <row r="14" spans="1:10" x14ac:dyDescent="0.2">
      <c r="A14" s="6">
        <v>8</v>
      </c>
      <c r="B14" s="22">
        <v>2</v>
      </c>
      <c r="C14" s="50" t="s">
        <v>138</v>
      </c>
      <c r="D14" s="50" t="s">
        <v>139</v>
      </c>
      <c r="E14" s="22" t="s">
        <v>25</v>
      </c>
      <c r="F14" s="38" t="s">
        <v>103</v>
      </c>
      <c r="G14" s="29"/>
      <c r="H14" s="31">
        <f>Tabla13[[#This Row],[Unit Price]]*Tabla13[[#This Row],[Qty]]</f>
        <v>0</v>
      </c>
      <c r="I14" s="51"/>
      <c r="J14" s="6"/>
    </row>
    <row r="15" spans="1:10" x14ac:dyDescent="0.2">
      <c r="A15" s="6">
        <v>9</v>
      </c>
      <c r="B15" s="22">
        <v>2</v>
      </c>
      <c r="C15" s="50" t="s">
        <v>140</v>
      </c>
      <c r="D15" s="40" t="s">
        <v>141</v>
      </c>
      <c r="E15" s="22" t="s">
        <v>25</v>
      </c>
      <c r="F15" s="38" t="s">
        <v>103</v>
      </c>
      <c r="G15" s="29"/>
      <c r="H15" s="31">
        <f>Tabla13[[#This Row],[Unit Price]]*Tabla13[[#This Row],[Qty]]</f>
        <v>0</v>
      </c>
      <c r="I15" s="47"/>
      <c r="J15" s="6"/>
    </row>
    <row r="16" spans="1:10" x14ac:dyDescent="0.2">
      <c r="A16" s="6">
        <v>10</v>
      </c>
      <c r="B16" s="22">
        <v>1</v>
      </c>
      <c r="C16" s="50" t="s">
        <v>142</v>
      </c>
      <c r="D16" s="40" t="s">
        <v>143</v>
      </c>
      <c r="E16" s="22" t="s">
        <v>25</v>
      </c>
      <c r="F16" s="38" t="s">
        <v>103</v>
      </c>
      <c r="G16" s="29"/>
      <c r="H16" s="31">
        <f>Tabla13[[#This Row],[Unit Price]]*Tabla13[[#This Row],[Qty]]</f>
        <v>0</v>
      </c>
      <c r="I16" s="47"/>
      <c r="J16" s="6"/>
    </row>
    <row r="17" spans="1:10" x14ac:dyDescent="0.2">
      <c r="A17" s="6">
        <v>11</v>
      </c>
      <c r="B17" s="22">
        <v>2</v>
      </c>
      <c r="C17" s="50" t="s">
        <v>144</v>
      </c>
      <c r="D17" s="40" t="s">
        <v>145</v>
      </c>
      <c r="E17" s="22" t="s">
        <v>25</v>
      </c>
      <c r="F17" s="38" t="s">
        <v>103</v>
      </c>
      <c r="G17" s="29"/>
      <c r="H17" s="31">
        <f>Tabla13[[#This Row],[Unit Price]]*Tabla13[[#This Row],[Qty]]</f>
        <v>0</v>
      </c>
      <c r="I17" s="47"/>
      <c r="J17" s="6"/>
    </row>
    <row r="18" spans="1:10" x14ac:dyDescent="0.2">
      <c r="A18" s="6">
        <v>12</v>
      </c>
      <c r="B18" s="22">
        <v>1</v>
      </c>
      <c r="C18" s="50" t="s">
        <v>146</v>
      </c>
      <c r="D18" s="50">
        <v>330</v>
      </c>
      <c r="E18" s="22" t="s">
        <v>25</v>
      </c>
      <c r="F18" s="38" t="s">
        <v>103</v>
      </c>
      <c r="G18" s="29"/>
      <c r="H18" s="31">
        <f>Tabla13[[#This Row],[Unit Price]]*Tabla13[[#This Row],[Qty]]</f>
        <v>0</v>
      </c>
      <c r="I18" s="52"/>
      <c r="J18" s="6"/>
    </row>
    <row r="19" spans="1:10" x14ac:dyDescent="0.2">
      <c r="A19" s="6">
        <v>13</v>
      </c>
      <c r="B19" s="22">
        <v>1</v>
      </c>
      <c r="C19" s="50" t="s">
        <v>147</v>
      </c>
      <c r="D19" s="50" t="s">
        <v>148</v>
      </c>
      <c r="E19" s="22" t="s">
        <v>25</v>
      </c>
      <c r="F19" s="38" t="s">
        <v>103</v>
      </c>
      <c r="G19" s="29"/>
      <c r="H19" s="31">
        <f>Tabla13[[#This Row],[Unit Price]]*Tabla13[[#This Row],[Qty]]</f>
        <v>0</v>
      </c>
      <c r="I19" s="52"/>
      <c r="J19" s="6"/>
    </row>
    <row r="20" spans="1:10" x14ac:dyDescent="0.2">
      <c r="A20" s="6">
        <v>14</v>
      </c>
      <c r="B20" s="22">
        <v>1</v>
      </c>
      <c r="C20" s="50" t="s">
        <v>149</v>
      </c>
      <c r="D20" s="50" t="s">
        <v>150</v>
      </c>
      <c r="E20" s="22" t="s">
        <v>25</v>
      </c>
      <c r="F20" s="38" t="s">
        <v>103</v>
      </c>
      <c r="G20" s="29"/>
      <c r="H20" s="31">
        <f>Tabla13[[#This Row],[Unit Price]]*Tabla13[[#This Row],[Qty]]</f>
        <v>0</v>
      </c>
      <c r="I20" s="52"/>
      <c r="J20" s="6"/>
    </row>
    <row r="21" spans="1:10" x14ac:dyDescent="0.2">
      <c r="A21" s="6">
        <v>15</v>
      </c>
      <c r="B21" s="22">
        <v>1</v>
      </c>
      <c r="C21" s="50" t="s">
        <v>151</v>
      </c>
      <c r="D21" s="50" t="s">
        <v>152</v>
      </c>
      <c r="E21" s="22" t="s">
        <v>25</v>
      </c>
      <c r="F21" s="38" t="s">
        <v>103</v>
      </c>
      <c r="G21" s="29"/>
      <c r="H21" s="31">
        <f>Tabla13[[#This Row],[Unit Price]]*Tabla13[[#This Row],[Qty]]</f>
        <v>0</v>
      </c>
      <c r="I21" s="52"/>
      <c r="J21" s="6"/>
    </row>
    <row r="22" spans="1:10" x14ac:dyDescent="0.2">
      <c r="A22" s="6">
        <v>16</v>
      </c>
      <c r="B22" s="22">
        <v>1</v>
      </c>
      <c r="C22" s="50" t="s">
        <v>38</v>
      </c>
      <c r="D22" s="40" t="s">
        <v>153</v>
      </c>
      <c r="E22" s="22" t="s">
        <v>13</v>
      </c>
      <c r="F22" s="29" t="s">
        <v>224</v>
      </c>
      <c r="G22" s="29">
        <v>2.6408</v>
      </c>
      <c r="H22" s="31">
        <f>Tabla13[[#This Row],[Unit Price]]*Tabla13[[#This Row],[Qty]]</f>
        <v>2.6408</v>
      </c>
      <c r="I22" s="47" t="s">
        <v>244</v>
      </c>
      <c r="J22" s="6"/>
    </row>
    <row r="23" spans="1:10" x14ac:dyDescent="0.2">
      <c r="A23" s="6">
        <v>17</v>
      </c>
      <c r="B23" s="22">
        <v>2</v>
      </c>
      <c r="C23" s="50" t="s">
        <v>154</v>
      </c>
      <c r="D23" s="40" t="s">
        <v>164</v>
      </c>
      <c r="E23" s="22" t="s">
        <v>13</v>
      </c>
      <c r="F23" s="29" t="s">
        <v>220</v>
      </c>
      <c r="G23" s="29">
        <v>0.39683000000000002</v>
      </c>
      <c r="H23" s="31">
        <f>Tabla13[[#This Row],[Unit Price]]*Tabla13[[#This Row],[Qty]]</f>
        <v>0.79366000000000003</v>
      </c>
      <c r="I23" s="47" t="s">
        <v>245</v>
      </c>
      <c r="J23" s="6"/>
    </row>
    <row r="24" spans="1:10" x14ac:dyDescent="0.2">
      <c r="A24" s="6">
        <v>18</v>
      </c>
      <c r="B24" s="22">
        <v>1</v>
      </c>
      <c r="C24" s="50" t="s">
        <v>36</v>
      </c>
      <c r="D24" s="40" t="s">
        <v>163</v>
      </c>
      <c r="E24" s="22" t="s">
        <v>13</v>
      </c>
      <c r="F24" s="29" t="s">
        <v>104</v>
      </c>
      <c r="G24" s="29">
        <v>0.38779999999999998</v>
      </c>
      <c r="H24" s="31">
        <f>Tabla13[[#This Row],[Unit Price]]*Tabla13[[#This Row],[Qty]]</f>
        <v>0.38779999999999998</v>
      </c>
      <c r="I24" s="47" t="s">
        <v>246</v>
      </c>
      <c r="J24" s="6"/>
    </row>
    <row r="25" spans="1:10" x14ac:dyDescent="0.2">
      <c r="A25" s="6">
        <v>19</v>
      </c>
      <c r="B25" s="22">
        <v>1</v>
      </c>
      <c r="C25" s="50" t="s">
        <v>155</v>
      </c>
      <c r="D25" s="40" t="s">
        <v>162</v>
      </c>
      <c r="E25" s="22" t="s">
        <v>9</v>
      </c>
      <c r="F25" s="29" t="s">
        <v>102</v>
      </c>
      <c r="G25" s="29">
        <v>2.112E-2</v>
      </c>
      <c r="H25" s="31">
        <f>Tabla13[[#This Row],[Unit Price]]*Tabla13[[#This Row],[Qty]]</f>
        <v>2.112E-2</v>
      </c>
      <c r="I25" s="47" t="s">
        <v>247</v>
      </c>
      <c r="J25" s="6"/>
    </row>
    <row r="26" spans="1:10" x14ac:dyDescent="0.2">
      <c r="A26" s="6">
        <v>20</v>
      </c>
      <c r="B26" s="22">
        <v>1</v>
      </c>
      <c r="C26" s="50" t="s">
        <v>156</v>
      </c>
      <c r="D26" s="40" t="s">
        <v>161</v>
      </c>
      <c r="E26" s="22" t="s">
        <v>13</v>
      </c>
      <c r="F26" s="29" t="s">
        <v>225</v>
      </c>
      <c r="G26" s="29">
        <v>8.7840000000000001E-2</v>
      </c>
      <c r="H26" s="31">
        <f>Tabla13[[#This Row],[Unit Price]]*Tabla13[[#This Row],[Qty]]</f>
        <v>8.7840000000000001E-2</v>
      </c>
      <c r="I26" s="47" t="s">
        <v>248</v>
      </c>
      <c r="J26" s="6"/>
    </row>
    <row r="27" spans="1:10" x14ac:dyDescent="0.2">
      <c r="A27" s="6">
        <v>21</v>
      </c>
      <c r="B27" s="22">
        <v>2</v>
      </c>
      <c r="C27" s="50" t="s">
        <v>157</v>
      </c>
      <c r="D27" s="50" t="s">
        <v>160</v>
      </c>
      <c r="E27" s="22" t="s">
        <v>13</v>
      </c>
      <c r="F27" s="29" t="s">
        <v>221</v>
      </c>
      <c r="G27" s="29">
        <v>0.30223</v>
      </c>
      <c r="H27" s="31">
        <f>Tabla13[[#This Row],[Unit Price]]*Tabla13[[#This Row],[Qty]]</f>
        <v>0.60446</v>
      </c>
      <c r="I27" s="47" t="s">
        <v>249</v>
      </c>
      <c r="J27" s="6"/>
    </row>
    <row r="28" spans="1:10" x14ac:dyDescent="0.2">
      <c r="A28" s="6">
        <v>22</v>
      </c>
      <c r="B28" s="22">
        <v>1</v>
      </c>
      <c r="C28" s="50" t="s">
        <v>158</v>
      </c>
      <c r="D28" s="50" t="s">
        <v>159</v>
      </c>
      <c r="E28" s="22" t="s">
        <v>13</v>
      </c>
      <c r="F28" s="29" t="s">
        <v>223</v>
      </c>
      <c r="G28" s="29">
        <v>0.56488000000000005</v>
      </c>
      <c r="H28" s="31">
        <f>Tabla13[[#This Row],[Unit Price]]*Tabla13[[#This Row],[Qty]]</f>
        <v>0.56488000000000005</v>
      </c>
      <c r="I28" s="47" t="s">
        <v>250</v>
      </c>
      <c r="J28" s="6"/>
    </row>
    <row r="29" spans="1:10" x14ac:dyDescent="0.2">
      <c r="A29" s="6">
        <v>23</v>
      </c>
      <c r="B29" s="22">
        <v>1</v>
      </c>
      <c r="C29" s="50" t="s">
        <v>165</v>
      </c>
      <c r="D29" s="48" t="s">
        <v>166</v>
      </c>
      <c r="E29" s="22" t="s">
        <v>218</v>
      </c>
      <c r="F29" s="31" t="s">
        <v>222</v>
      </c>
      <c r="G29" s="29">
        <v>0.56999999999999995</v>
      </c>
      <c r="H29" s="31">
        <f>Tabla13[[#This Row],[Unit Price]]*Tabla13[[#This Row],[Qty]]</f>
        <v>0.56999999999999995</v>
      </c>
      <c r="I29" s="47" t="s">
        <v>253</v>
      </c>
      <c r="J29" s="6"/>
    </row>
    <row r="30" spans="1:10" ht="15" x14ac:dyDescent="0.25">
      <c r="A30" s="6" t="s">
        <v>128</v>
      </c>
      <c r="C30" s="22"/>
      <c r="D30" s="32"/>
      <c r="E30" s="8"/>
      <c r="F30" s="22"/>
      <c r="G30" s="22"/>
      <c r="H30" s="32">
        <f>SUBTOTAL(109,Tabla13[Extended Price])</f>
        <v>6.3948</v>
      </c>
      <c r="J30" s="6"/>
    </row>
  </sheetData>
  <mergeCells count="1">
    <mergeCell ref="B4:E4"/>
  </mergeCells>
  <phoneticPr fontId="22" type="noConversion"/>
  <conditionalFormatting sqref="J7:J29">
    <cfRule type="cellIs" dxfId="69" priority="1" operator="notEqual">
      <formula>"YES"</formula>
    </cfRule>
  </conditionalFormatting>
  <conditionalFormatting sqref="J7:J29">
    <cfRule type="cellIs" dxfId="68" priority="2" operator="equal">
      <formula>"Yes"</formula>
    </cfRule>
  </conditionalFormatting>
  <hyperlinks>
    <hyperlink ref="I8" r:id="rId1" xr:uid="{A75131FF-C0B0-4931-8F77-A261B4C25ED0}"/>
    <hyperlink ref="I22" r:id="rId2" xr:uid="{3B3FD628-F012-469C-9819-6BCFAAC546DD}"/>
    <hyperlink ref="I23" r:id="rId3" xr:uid="{47CA283A-A2F0-4CDB-B85B-BD6574F0AECF}"/>
    <hyperlink ref="I24" r:id="rId4" xr:uid="{C2A2FEA3-9C71-4611-A9B0-4A208BB4DB33}"/>
    <hyperlink ref="I25" r:id="rId5" xr:uid="{4806F350-0C6B-4FA7-9450-7F49565C3D2F}"/>
    <hyperlink ref="I26" r:id="rId6" xr:uid="{5EC6BF2E-0681-46A5-BE2A-2645D80E2F33}"/>
    <hyperlink ref="I27" r:id="rId7" xr:uid="{7971BB3C-12B5-4FE0-8066-40F778B68A3B}"/>
    <hyperlink ref="I28" r:id="rId8" xr:uid="{D7CA54F6-3B07-4A38-9A5F-1623FFBEF60B}"/>
    <hyperlink ref="I29" r:id="rId9" xr:uid="{14E543B5-0C99-4513-9723-303F04B83BDC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opLeftCell="A17" workbookViewId="0">
      <selection activeCell="G24" sqref="G24"/>
    </sheetView>
  </sheetViews>
  <sheetFormatPr baseColWidth="10" defaultColWidth="14.42578125" defaultRowHeight="15" customHeight="1" x14ac:dyDescent="0.2"/>
  <cols>
    <col min="1" max="1" width="15.5703125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10.42578125" bestFit="1" customWidth="1"/>
    <col min="10" max="10" width="9.5703125" bestFit="1" customWidth="1"/>
  </cols>
  <sheetData>
    <row r="1" spans="1:28" ht="15.75" customHeight="1" x14ac:dyDescent="0.2"/>
    <row r="2" spans="1:28" ht="15.75" customHeight="1" x14ac:dyDescent="0.25">
      <c r="A2" s="2" t="s">
        <v>0</v>
      </c>
      <c r="B2" s="3">
        <v>1</v>
      </c>
    </row>
    <row r="3" spans="1:28" ht="15.75" customHeight="1" x14ac:dyDescent="0.4">
      <c r="A3" s="4"/>
      <c r="B3" s="4"/>
      <c r="C3" s="5"/>
      <c r="D3" s="4"/>
    </row>
    <row r="4" spans="1:28" ht="27" x14ac:dyDescent="0.4">
      <c r="B4" s="53" t="s">
        <v>105</v>
      </c>
      <c r="C4" s="54"/>
      <c r="D4" s="54"/>
      <c r="E4" s="55"/>
    </row>
    <row r="5" spans="1:28" ht="15.75" customHeight="1" x14ac:dyDescent="0.2">
      <c r="A5" s="6"/>
    </row>
    <row r="6" spans="1:28" ht="15.75" customHeight="1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125</v>
      </c>
      <c r="H6" s="33" t="s">
        <v>126</v>
      </c>
      <c r="I6" s="33" t="s">
        <v>106</v>
      </c>
      <c r="J6" s="33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5.75" customHeight="1" x14ac:dyDescent="0.2">
      <c r="A7" s="6">
        <v>1</v>
      </c>
      <c r="B7" s="22">
        <v>3</v>
      </c>
      <c r="C7" s="26" t="s">
        <v>111</v>
      </c>
      <c r="D7" s="26" t="s">
        <v>108</v>
      </c>
      <c r="E7" s="22" t="s">
        <v>19</v>
      </c>
      <c r="F7" s="26" t="s">
        <v>102</v>
      </c>
      <c r="G7" s="26">
        <v>4.5700000000000003E-3</v>
      </c>
      <c r="H7" s="26">
        <f>G7*B7</f>
        <v>1.371E-2</v>
      </c>
      <c r="I7" s="27" t="s">
        <v>107</v>
      </c>
      <c r="J7" s="6"/>
    </row>
    <row r="8" spans="1:28" ht="15.75" customHeight="1" x14ac:dyDescent="0.2">
      <c r="A8" s="6">
        <v>2</v>
      </c>
      <c r="B8" s="22">
        <v>2</v>
      </c>
      <c r="C8" s="22" t="s">
        <v>12</v>
      </c>
      <c r="D8" s="22" t="s">
        <v>110</v>
      </c>
      <c r="E8" s="22" t="s">
        <v>19</v>
      </c>
      <c r="F8" s="22" t="s">
        <v>102</v>
      </c>
      <c r="G8" s="22">
        <v>1.7390000000000001E-3</v>
      </c>
      <c r="H8" s="26">
        <f t="shared" ref="H8:H39" si="0">G8*B8</f>
        <v>3.4780000000000002E-3</v>
      </c>
      <c r="I8" s="27" t="s">
        <v>109</v>
      </c>
      <c r="J8" s="6"/>
    </row>
    <row r="9" spans="1:28" ht="15.75" customHeight="1" x14ac:dyDescent="0.25">
      <c r="A9" s="6">
        <v>3</v>
      </c>
      <c r="B9" s="22">
        <v>3</v>
      </c>
      <c r="C9" s="22" t="s">
        <v>81</v>
      </c>
      <c r="D9" s="22" t="s">
        <v>115</v>
      </c>
      <c r="E9" s="22" t="s">
        <v>19</v>
      </c>
      <c r="F9" s="25" t="s">
        <v>41</v>
      </c>
      <c r="G9" s="25">
        <v>0.19059999999999999</v>
      </c>
      <c r="H9" s="26">
        <f t="shared" si="0"/>
        <v>0.57179999999999997</v>
      </c>
      <c r="I9" s="27" t="s">
        <v>114</v>
      </c>
      <c r="J9" s="6"/>
    </row>
    <row r="10" spans="1:28" ht="15.75" customHeight="1" x14ac:dyDescent="0.25">
      <c r="A10" s="6">
        <v>4</v>
      </c>
      <c r="B10" s="22">
        <v>4</v>
      </c>
      <c r="C10" s="22" t="s">
        <v>42</v>
      </c>
      <c r="D10" s="22" t="s">
        <v>113</v>
      </c>
      <c r="E10" s="22" t="s">
        <v>19</v>
      </c>
      <c r="F10" s="25" t="s">
        <v>41</v>
      </c>
      <c r="G10" s="25">
        <v>0.38568000000000002</v>
      </c>
      <c r="H10" s="26">
        <f t="shared" si="0"/>
        <v>1.5427200000000001</v>
      </c>
      <c r="I10" s="27" t="s">
        <v>112</v>
      </c>
      <c r="J10" s="6"/>
    </row>
    <row r="11" spans="1:28" ht="15.75" customHeight="1" x14ac:dyDescent="0.2">
      <c r="A11" s="6">
        <v>5</v>
      </c>
      <c r="B11" s="22">
        <v>1</v>
      </c>
      <c r="C11" s="22" t="s">
        <v>71</v>
      </c>
      <c r="D11" s="22" t="s">
        <v>70</v>
      </c>
      <c r="E11" s="22" t="s">
        <v>19</v>
      </c>
      <c r="F11" s="22" t="s">
        <v>102</v>
      </c>
      <c r="G11" s="22">
        <v>6.94E-3</v>
      </c>
      <c r="H11" s="26">
        <f t="shared" si="0"/>
        <v>6.94E-3</v>
      </c>
      <c r="I11" s="27" t="s">
        <v>117</v>
      </c>
      <c r="J11" s="6"/>
    </row>
    <row r="12" spans="1:28" ht="15.75" customHeight="1" x14ac:dyDescent="0.2">
      <c r="A12" s="6">
        <v>6</v>
      </c>
      <c r="B12" s="22">
        <v>1</v>
      </c>
      <c r="C12" s="22" t="s">
        <v>11</v>
      </c>
      <c r="D12" s="22" t="s">
        <v>75</v>
      </c>
      <c r="E12" s="22" t="s">
        <v>19</v>
      </c>
      <c r="F12" s="22" t="s">
        <v>102</v>
      </c>
      <c r="G12" s="22">
        <v>9.2800000000000001E-3</v>
      </c>
      <c r="H12" s="26">
        <f t="shared" si="0"/>
        <v>9.2800000000000001E-3</v>
      </c>
      <c r="I12" s="27" t="s">
        <v>116</v>
      </c>
      <c r="J12" s="6"/>
    </row>
    <row r="13" spans="1:28" ht="15.75" customHeight="1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34" t="s">
        <v>118</v>
      </c>
      <c r="J13" s="6"/>
    </row>
    <row r="14" spans="1:28" ht="15.75" customHeight="1" x14ac:dyDescent="0.25">
      <c r="A14" s="6">
        <v>8</v>
      </c>
      <c r="B14" s="22">
        <v>1</v>
      </c>
      <c r="C14" s="22" t="s">
        <v>93</v>
      </c>
      <c r="D14" s="22" t="s">
        <v>92</v>
      </c>
      <c r="E14" s="8" t="s">
        <v>23</v>
      </c>
      <c r="F14" s="22" t="s">
        <v>92</v>
      </c>
      <c r="G14" s="29" t="s">
        <v>127</v>
      </c>
      <c r="H14" s="31" t="s">
        <v>127</v>
      </c>
      <c r="I14" s="35" t="s">
        <v>127</v>
      </c>
      <c r="J14" s="6"/>
    </row>
    <row r="15" spans="1:28" ht="15.75" customHeight="1" x14ac:dyDescent="0.25">
      <c r="A15" s="6">
        <v>9</v>
      </c>
      <c r="B15" s="22">
        <v>1</v>
      </c>
      <c r="C15" s="22" t="s">
        <v>8</v>
      </c>
      <c r="D15" s="26" t="s">
        <v>72</v>
      </c>
      <c r="E15" s="24" t="s">
        <v>9</v>
      </c>
      <c r="F15" s="22" t="s">
        <v>10</v>
      </c>
      <c r="G15" s="22">
        <v>1.47</v>
      </c>
      <c r="H15" s="26">
        <f t="shared" si="0"/>
        <v>1.47</v>
      </c>
      <c r="I15" s="34" t="s">
        <v>119</v>
      </c>
      <c r="J15" s="6"/>
    </row>
    <row r="16" spans="1:28" ht="15.75" customHeight="1" x14ac:dyDescent="0.25">
      <c r="A16" s="6">
        <v>10</v>
      </c>
      <c r="B16" s="22">
        <v>1</v>
      </c>
      <c r="C16" s="22" t="s">
        <v>97</v>
      </c>
      <c r="D16" s="26" t="s">
        <v>95</v>
      </c>
      <c r="E16" s="8" t="s">
        <v>21</v>
      </c>
      <c r="F16" s="22" t="s">
        <v>96</v>
      </c>
      <c r="G16" s="22">
        <v>0.47992000000000001</v>
      </c>
      <c r="H16" s="26">
        <f t="shared" si="0"/>
        <v>0.47992000000000001</v>
      </c>
      <c r="I16" s="34" t="s">
        <v>120</v>
      </c>
      <c r="J16" s="6"/>
    </row>
    <row r="17" spans="1:10" ht="15.75" customHeight="1" x14ac:dyDescent="0.25">
      <c r="A17" s="6">
        <v>11</v>
      </c>
      <c r="B17" s="22">
        <v>2</v>
      </c>
      <c r="C17" s="22" t="s">
        <v>76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34" t="s">
        <v>121</v>
      </c>
      <c r="J17" s="6"/>
    </row>
    <row r="18" spans="1:10" ht="15.75" customHeight="1" x14ac:dyDescent="0.2">
      <c r="A18" s="6">
        <v>12</v>
      </c>
      <c r="B18" s="22">
        <v>1</v>
      </c>
      <c r="C18" s="22" t="s">
        <v>79</v>
      </c>
      <c r="D18" s="22" t="s">
        <v>28</v>
      </c>
      <c r="E18" s="22" t="s">
        <v>25</v>
      </c>
      <c r="F18" s="22" t="s">
        <v>103</v>
      </c>
      <c r="G18" s="29" t="s">
        <v>127</v>
      </c>
      <c r="H18" s="30" t="s">
        <v>127</v>
      </c>
      <c r="I18" s="36" t="s">
        <v>127</v>
      </c>
      <c r="J18" s="6"/>
    </row>
    <row r="19" spans="1:10" ht="15.75" customHeight="1" x14ac:dyDescent="0.2">
      <c r="A19" s="6">
        <v>13</v>
      </c>
      <c r="B19" s="22">
        <v>1</v>
      </c>
      <c r="C19" s="22" t="s">
        <v>88</v>
      </c>
      <c r="D19" s="22" t="s">
        <v>35</v>
      </c>
      <c r="E19" s="22" t="s">
        <v>25</v>
      </c>
      <c r="F19" s="22" t="s">
        <v>103</v>
      </c>
      <c r="G19" s="29" t="s">
        <v>127</v>
      </c>
      <c r="H19" s="30" t="s">
        <v>127</v>
      </c>
      <c r="I19" s="36" t="s">
        <v>127</v>
      </c>
      <c r="J19" s="6"/>
    </row>
    <row r="20" spans="1:10" ht="15.75" customHeight="1" x14ac:dyDescent="0.2">
      <c r="A20" s="6">
        <v>14</v>
      </c>
      <c r="B20" s="22">
        <v>3</v>
      </c>
      <c r="C20" s="22" t="s">
        <v>67</v>
      </c>
      <c r="D20" s="22" t="s">
        <v>66</v>
      </c>
      <c r="E20" s="22" t="s">
        <v>25</v>
      </c>
      <c r="F20" s="22" t="s">
        <v>103</v>
      </c>
      <c r="G20" s="29" t="s">
        <v>127</v>
      </c>
      <c r="H20" s="30" t="s">
        <v>127</v>
      </c>
      <c r="I20" s="36" t="s">
        <v>127</v>
      </c>
      <c r="J20" s="6"/>
    </row>
    <row r="21" spans="1:10" ht="15.75" customHeight="1" x14ac:dyDescent="0.2">
      <c r="A21" s="6">
        <v>15</v>
      </c>
      <c r="B21" s="22">
        <v>1</v>
      </c>
      <c r="C21" s="22" t="s">
        <v>69</v>
      </c>
      <c r="D21" s="22" t="s">
        <v>31</v>
      </c>
      <c r="E21" s="22" t="s">
        <v>25</v>
      </c>
      <c r="F21" s="22" t="s">
        <v>103</v>
      </c>
      <c r="G21" s="29" t="s">
        <v>127</v>
      </c>
      <c r="H21" s="30" t="s">
        <v>127</v>
      </c>
      <c r="I21" s="36" t="s">
        <v>127</v>
      </c>
      <c r="J21" s="6"/>
    </row>
    <row r="22" spans="1:10" ht="15.75" customHeight="1" x14ac:dyDescent="0.2">
      <c r="A22" s="6">
        <v>16</v>
      </c>
      <c r="B22" s="22">
        <v>1</v>
      </c>
      <c r="C22" s="22" t="s">
        <v>74</v>
      </c>
      <c r="D22" s="22" t="s">
        <v>73</v>
      </c>
      <c r="E22" s="22" t="s">
        <v>25</v>
      </c>
      <c r="F22" s="22" t="s">
        <v>103</v>
      </c>
      <c r="G22" s="29" t="s">
        <v>127</v>
      </c>
      <c r="H22" s="30" t="s">
        <v>127</v>
      </c>
      <c r="I22" s="36" t="s">
        <v>127</v>
      </c>
      <c r="J22" s="6"/>
    </row>
    <row r="23" spans="1:10" ht="15.75" customHeight="1" x14ac:dyDescent="0.2">
      <c r="A23" s="6">
        <v>17</v>
      </c>
      <c r="B23" s="22">
        <v>1</v>
      </c>
      <c r="C23" s="22" t="s">
        <v>63</v>
      </c>
      <c r="D23" s="22" t="s">
        <v>26</v>
      </c>
      <c r="E23" s="22" t="s">
        <v>25</v>
      </c>
      <c r="F23" s="22" t="s">
        <v>103</v>
      </c>
      <c r="G23" s="29" t="s">
        <v>127</v>
      </c>
      <c r="H23" s="30" t="s">
        <v>127</v>
      </c>
      <c r="I23" s="36" t="s">
        <v>127</v>
      </c>
      <c r="J23" s="6"/>
    </row>
    <row r="24" spans="1:10" ht="15.75" customHeight="1" x14ac:dyDescent="0.2">
      <c r="A24" s="6">
        <v>18</v>
      </c>
      <c r="B24" s="22">
        <v>1</v>
      </c>
      <c r="C24" s="22" t="s">
        <v>87</v>
      </c>
      <c r="D24" s="26" t="s">
        <v>86</v>
      </c>
      <c r="E24" s="22" t="s">
        <v>25</v>
      </c>
      <c r="F24" s="22" t="s">
        <v>103</v>
      </c>
      <c r="G24" s="29" t="s">
        <v>127</v>
      </c>
      <c r="H24" s="30" t="s">
        <v>127</v>
      </c>
      <c r="I24" s="36" t="s">
        <v>127</v>
      </c>
      <c r="J24" s="6"/>
    </row>
    <row r="25" spans="1:10" ht="15.75" customHeight="1" x14ac:dyDescent="0.2">
      <c r="A25" s="6">
        <v>19</v>
      </c>
      <c r="B25" s="22">
        <v>2</v>
      </c>
      <c r="C25" s="22" t="s">
        <v>85</v>
      </c>
      <c r="D25" s="22" t="s">
        <v>30</v>
      </c>
      <c r="E25" s="22" t="s">
        <v>25</v>
      </c>
      <c r="F25" s="22" t="s">
        <v>103</v>
      </c>
      <c r="G25" s="29" t="s">
        <v>127</v>
      </c>
      <c r="H25" s="30" t="s">
        <v>127</v>
      </c>
      <c r="I25" s="36" t="s">
        <v>127</v>
      </c>
      <c r="J25" s="6"/>
    </row>
    <row r="26" spans="1:10" ht="15.75" customHeight="1" x14ac:dyDescent="0.2">
      <c r="A26" s="6">
        <v>20</v>
      </c>
      <c r="B26" s="22">
        <v>3</v>
      </c>
      <c r="C26" s="22" t="s">
        <v>80</v>
      </c>
      <c r="D26" s="22" t="s">
        <v>29</v>
      </c>
      <c r="E26" s="22" t="s">
        <v>25</v>
      </c>
      <c r="F26" s="22" t="s">
        <v>103</v>
      </c>
      <c r="G26" s="29" t="s">
        <v>127</v>
      </c>
      <c r="H26" s="30" t="s">
        <v>127</v>
      </c>
      <c r="I26" s="36" t="s">
        <v>127</v>
      </c>
      <c r="J26" s="6"/>
    </row>
    <row r="27" spans="1:10" ht="15.75" customHeight="1" x14ac:dyDescent="0.2">
      <c r="A27" s="6">
        <v>21</v>
      </c>
      <c r="B27" s="22">
        <v>1</v>
      </c>
      <c r="C27" s="22" t="s">
        <v>24</v>
      </c>
      <c r="D27" s="22" t="s">
        <v>82</v>
      </c>
      <c r="E27" s="22" t="s">
        <v>25</v>
      </c>
      <c r="F27" s="22" t="s">
        <v>103</v>
      </c>
      <c r="G27" s="29" t="s">
        <v>127</v>
      </c>
      <c r="H27" s="30" t="s">
        <v>127</v>
      </c>
      <c r="I27" s="36" t="s">
        <v>127</v>
      </c>
      <c r="J27" s="6"/>
    </row>
    <row r="28" spans="1:10" ht="15.75" customHeight="1" x14ac:dyDescent="0.2">
      <c r="A28" s="6">
        <v>22</v>
      </c>
      <c r="B28" s="22">
        <v>1</v>
      </c>
      <c r="C28" s="22" t="s">
        <v>62</v>
      </c>
      <c r="D28" s="22" t="s">
        <v>61</v>
      </c>
      <c r="E28" s="22" t="s">
        <v>25</v>
      </c>
      <c r="F28" s="22" t="s">
        <v>103</v>
      </c>
      <c r="G28" s="29" t="s">
        <v>127</v>
      </c>
      <c r="H28" s="30" t="s">
        <v>127</v>
      </c>
      <c r="I28" s="36" t="s">
        <v>127</v>
      </c>
      <c r="J28" s="6"/>
    </row>
    <row r="29" spans="1:10" ht="15.75" customHeight="1" x14ac:dyDescent="0.2">
      <c r="A29" s="6">
        <v>23</v>
      </c>
      <c r="B29" s="22">
        <v>2</v>
      </c>
      <c r="C29" s="22" t="s">
        <v>77</v>
      </c>
      <c r="D29" s="23">
        <v>33</v>
      </c>
      <c r="E29" s="22" t="s">
        <v>25</v>
      </c>
      <c r="F29" s="22" t="s">
        <v>103</v>
      </c>
      <c r="G29" s="29" t="s">
        <v>127</v>
      </c>
      <c r="H29" s="30" t="s">
        <v>127</v>
      </c>
      <c r="I29" s="36" t="s">
        <v>127</v>
      </c>
      <c r="J29" s="6"/>
    </row>
    <row r="30" spans="1:10" ht="15.75" customHeight="1" x14ac:dyDescent="0.2">
      <c r="A30" s="6">
        <v>24</v>
      </c>
      <c r="B30" s="22">
        <v>1</v>
      </c>
      <c r="C30" s="22" t="s">
        <v>34</v>
      </c>
      <c r="D30" s="22" t="s">
        <v>83</v>
      </c>
      <c r="E30" s="22" t="s">
        <v>25</v>
      </c>
      <c r="F30" s="22" t="s">
        <v>103</v>
      </c>
      <c r="G30" s="29" t="s">
        <v>127</v>
      </c>
      <c r="H30" s="30" t="s">
        <v>127</v>
      </c>
      <c r="I30" s="36" t="s">
        <v>127</v>
      </c>
      <c r="J30" s="6"/>
    </row>
    <row r="31" spans="1:10" ht="15.75" customHeight="1" x14ac:dyDescent="0.2">
      <c r="A31" s="6">
        <v>25</v>
      </c>
      <c r="B31" s="22">
        <v>1</v>
      </c>
      <c r="C31" s="22" t="s">
        <v>32</v>
      </c>
      <c r="D31" s="22" t="s">
        <v>84</v>
      </c>
      <c r="E31" s="22" t="s">
        <v>25</v>
      </c>
      <c r="F31" s="22" t="s">
        <v>103</v>
      </c>
      <c r="G31" s="29" t="s">
        <v>127</v>
      </c>
      <c r="H31" s="30" t="s">
        <v>127</v>
      </c>
      <c r="I31" s="36" t="s">
        <v>127</v>
      </c>
      <c r="J31" s="6"/>
    </row>
    <row r="32" spans="1:10" ht="15.75" customHeight="1" x14ac:dyDescent="0.2">
      <c r="A32" s="6">
        <v>26</v>
      </c>
      <c r="B32" s="22">
        <v>1</v>
      </c>
      <c r="C32" s="22" t="s">
        <v>78</v>
      </c>
      <c r="D32" s="22" t="s">
        <v>33</v>
      </c>
      <c r="E32" s="22" t="s">
        <v>25</v>
      </c>
      <c r="F32" s="22" t="s">
        <v>103</v>
      </c>
      <c r="G32" s="29" t="s">
        <v>127</v>
      </c>
      <c r="H32" s="30" t="s">
        <v>127</v>
      </c>
      <c r="I32" s="36" t="s">
        <v>127</v>
      </c>
      <c r="J32" s="6"/>
    </row>
    <row r="33" spans="1:10" ht="15.75" customHeight="1" x14ac:dyDescent="0.2">
      <c r="A33" s="6">
        <v>27</v>
      </c>
      <c r="B33" s="22">
        <v>1</v>
      </c>
      <c r="C33" s="22" t="s">
        <v>27</v>
      </c>
      <c r="D33" s="22" t="s">
        <v>68</v>
      </c>
      <c r="E33" s="22" t="s">
        <v>25</v>
      </c>
      <c r="F33" s="22" t="s">
        <v>103</v>
      </c>
      <c r="G33" s="29" t="s">
        <v>127</v>
      </c>
      <c r="H33" s="31" t="s">
        <v>127</v>
      </c>
      <c r="I33" s="35" t="s">
        <v>127</v>
      </c>
      <c r="J33" s="6"/>
    </row>
    <row r="34" spans="1:10" ht="15.75" customHeight="1" x14ac:dyDescent="0.2">
      <c r="A34" s="6">
        <v>28</v>
      </c>
      <c r="B34" s="22">
        <v>1</v>
      </c>
      <c r="C34" s="26" t="s">
        <v>65</v>
      </c>
      <c r="D34" s="26" t="s">
        <v>64</v>
      </c>
      <c r="E34" s="22" t="s">
        <v>25</v>
      </c>
      <c r="F34" s="22" t="s">
        <v>102</v>
      </c>
      <c r="G34" s="22">
        <v>5.5440000000000003E-2</v>
      </c>
      <c r="H34" s="26">
        <f t="shared" si="0"/>
        <v>5.5440000000000003E-2</v>
      </c>
      <c r="I34" s="37"/>
      <c r="J34" s="6"/>
    </row>
    <row r="35" spans="1:10" ht="15.75" customHeight="1" x14ac:dyDescent="0.2">
      <c r="A35" s="6">
        <v>29</v>
      </c>
      <c r="B35" s="22">
        <v>4</v>
      </c>
      <c r="C35" s="22" t="s">
        <v>100</v>
      </c>
      <c r="D35" s="22" t="s">
        <v>98</v>
      </c>
      <c r="E35" s="22" t="s">
        <v>98</v>
      </c>
      <c r="F35" s="22" t="s">
        <v>99</v>
      </c>
      <c r="G35" s="29" t="s">
        <v>127</v>
      </c>
      <c r="H35" s="30" t="s">
        <v>127</v>
      </c>
      <c r="I35" s="36" t="s">
        <v>127</v>
      </c>
      <c r="J35" s="6"/>
    </row>
    <row r="36" spans="1:10" ht="15.75" customHeight="1" x14ac:dyDescent="0.2">
      <c r="A36" s="6">
        <v>30</v>
      </c>
      <c r="B36" s="22">
        <v>2</v>
      </c>
      <c r="C36" s="22" t="s">
        <v>91</v>
      </c>
      <c r="D36" s="22" t="s">
        <v>89</v>
      </c>
      <c r="E36" s="22" t="s">
        <v>89</v>
      </c>
      <c r="F36" s="22" t="s">
        <v>90</v>
      </c>
      <c r="G36" s="29" t="s">
        <v>127</v>
      </c>
      <c r="H36" s="30" t="s">
        <v>127</v>
      </c>
      <c r="I36" s="36" t="s">
        <v>127</v>
      </c>
      <c r="J36" s="6"/>
    </row>
    <row r="37" spans="1:10" ht="15.75" customHeight="1" x14ac:dyDescent="0.25">
      <c r="A37" s="6">
        <v>31</v>
      </c>
      <c r="B37" s="22">
        <v>1</v>
      </c>
      <c r="C37" s="22" t="s">
        <v>38</v>
      </c>
      <c r="D37" s="26" t="s">
        <v>94</v>
      </c>
      <c r="E37" s="8" t="s">
        <v>13</v>
      </c>
      <c r="F37" s="22" t="s">
        <v>104</v>
      </c>
      <c r="G37" s="22">
        <v>0.38779999999999998</v>
      </c>
      <c r="H37" s="26">
        <f t="shared" si="0"/>
        <v>0.38779999999999998</v>
      </c>
      <c r="I37" s="34" t="s">
        <v>122</v>
      </c>
      <c r="J37" s="6"/>
    </row>
    <row r="38" spans="1:10" ht="15.75" customHeight="1" x14ac:dyDescent="0.25">
      <c r="A38" s="6">
        <v>32</v>
      </c>
      <c r="B38" s="22">
        <v>1</v>
      </c>
      <c r="C38" s="22" t="s">
        <v>18</v>
      </c>
      <c r="D38" s="26" t="s">
        <v>39</v>
      </c>
      <c r="E38" s="8" t="s">
        <v>13</v>
      </c>
      <c r="F38" s="22" t="s">
        <v>40</v>
      </c>
      <c r="G38" s="22">
        <v>1.7275</v>
      </c>
      <c r="H38" s="26">
        <f t="shared" si="0"/>
        <v>1.7275</v>
      </c>
      <c r="I38" s="34" t="s">
        <v>123</v>
      </c>
      <c r="J38" s="6"/>
    </row>
    <row r="39" spans="1:10" ht="15.75" customHeight="1" x14ac:dyDescent="0.25">
      <c r="A39" s="6">
        <v>33</v>
      </c>
      <c r="B39" s="22">
        <v>1</v>
      </c>
      <c r="C39" s="22" t="s">
        <v>36</v>
      </c>
      <c r="D39" s="26" t="s">
        <v>37</v>
      </c>
      <c r="E39" s="8" t="s">
        <v>13</v>
      </c>
      <c r="F39" s="22" t="s">
        <v>101</v>
      </c>
      <c r="G39" s="22">
        <v>0.54507000000000005</v>
      </c>
      <c r="H39" s="26">
        <f t="shared" si="0"/>
        <v>0.54507000000000005</v>
      </c>
      <c r="I39" s="27" t="s">
        <v>124</v>
      </c>
      <c r="J39" s="6"/>
    </row>
    <row r="40" spans="1:10" ht="15.75" customHeight="1" x14ac:dyDescent="0.25">
      <c r="A40" s="6" t="s">
        <v>128</v>
      </c>
      <c r="B40"/>
      <c r="C40" s="22"/>
      <c r="D40" s="32"/>
      <c r="E40" s="8"/>
      <c r="F40" s="22"/>
      <c r="G40" s="22"/>
      <c r="H40" s="32">
        <f>SUBTOTAL(109,Tabla1[Extended Price])</f>
        <v>7.0587480000000005</v>
      </c>
      <c r="J40" s="6"/>
    </row>
    <row r="41" spans="1:10" ht="15.75" customHeight="1" x14ac:dyDescent="0.2">
      <c r="B41"/>
    </row>
    <row r="42" spans="1:10" ht="15.75" customHeight="1" x14ac:dyDescent="0.2">
      <c r="B42"/>
    </row>
    <row r="43" spans="1:10" ht="15.75" customHeight="1" x14ac:dyDescent="0.2">
      <c r="B43"/>
    </row>
    <row r="44" spans="1:10" ht="15.75" customHeight="1" x14ac:dyDescent="0.2">
      <c r="B44"/>
      <c r="I44" s="28"/>
    </row>
    <row r="45" spans="1:10" ht="15.75" customHeight="1" x14ac:dyDescent="0.2">
      <c r="B45"/>
    </row>
    <row r="46" spans="1:10" ht="15.75" customHeight="1" x14ac:dyDescent="0.2">
      <c r="B46"/>
    </row>
    <row r="47" spans="1:10" ht="15.75" customHeight="1" x14ac:dyDescent="0.2">
      <c r="B47"/>
    </row>
    <row r="48" spans="1:10" ht="15.75" customHeight="1" x14ac:dyDescent="0.2">
      <c r="B48"/>
    </row>
    <row r="49" spans="2:2" ht="15.75" customHeight="1" x14ac:dyDescent="0.2">
      <c r="B49"/>
    </row>
    <row r="50" spans="2:2" ht="15.75" customHeight="1" x14ac:dyDescent="0.2">
      <c r="B50"/>
    </row>
    <row r="51" spans="2:2" ht="15.75" customHeight="1" x14ac:dyDescent="0.2">
      <c r="B51"/>
    </row>
    <row r="52" spans="2:2" ht="15.75" customHeight="1" x14ac:dyDescent="0.2">
      <c r="B52"/>
    </row>
    <row r="53" spans="2:2" ht="15.75" customHeight="1" x14ac:dyDescent="0.2">
      <c r="B53"/>
    </row>
    <row r="54" spans="2:2" ht="15.75" customHeight="1" x14ac:dyDescent="0.2">
      <c r="B54"/>
    </row>
    <row r="55" spans="2:2" ht="15.75" customHeight="1" x14ac:dyDescent="0.2">
      <c r="B55"/>
    </row>
    <row r="56" spans="2:2" ht="15.75" customHeight="1" x14ac:dyDescent="0.2">
      <c r="B56"/>
    </row>
    <row r="57" spans="2:2" ht="15.75" customHeight="1" x14ac:dyDescent="0.2">
      <c r="B57"/>
    </row>
    <row r="58" spans="2:2" ht="15.75" customHeight="1" x14ac:dyDescent="0.2">
      <c r="B58"/>
    </row>
    <row r="59" spans="2:2" ht="15.75" customHeight="1" x14ac:dyDescent="0.2">
      <c r="B59"/>
    </row>
    <row r="60" spans="2:2" ht="15.75" customHeight="1" x14ac:dyDescent="0.2">
      <c r="B60"/>
    </row>
    <row r="61" spans="2:2" ht="15.75" customHeight="1" x14ac:dyDescent="0.2">
      <c r="B61"/>
    </row>
    <row r="62" spans="2:2" ht="15.75" customHeight="1" x14ac:dyDescent="0.2">
      <c r="B62"/>
    </row>
    <row r="63" spans="2:2" ht="15.75" customHeight="1" x14ac:dyDescent="0.2">
      <c r="B63"/>
    </row>
    <row r="64" spans="2:2" ht="15.75" customHeight="1" x14ac:dyDescent="0.2">
      <c r="B64"/>
    </row>
    <row r="65" spans="1:2" ht="15.75" customHeight="1" x14ac:dyDescent="0.2">
      <c r="B65"/>
    </row>
    <row r="66" spans="1:2" ht="15.75" customHeight="1" x14ac:dyDescent="0.2">
      <c r="B66"/>
    </row>
    <row r="67" spans="1:2" ht="15.75" customHeight="1" x14ac:dyDescent="0.2">
      <c r="B67"/>
    </row>
    <row r="68" spans="1:2" ht="15.75" customHeight="1" x14ac:dyDescent="0.2">
      <c r="A68" s="6"/>
    </row>
    <row r="69" spans="1:2" ht="15.75" customHeight="1" x14ac:dyDescent="0.2">
      <c r="A69" s="6"/>
    </row>
    <row r="70" spans="1:2" ht="15.75" customHeight="1" x14ac:dyDescent="0.2">
      <c r="A70" s="6"/>
    </row>
    <row r="71" spans="1:2" ht="15.75" customHeight="1" x14ac:dyDescent="0.2">
      <c r="A71" s="6"/>
    </row>
    <row r="72" spans="1:2" ht="15.75" customHeight="1" x14ac:dyDescent="0.2">
      <c r="A72" s="6"/>
    </row>
    <row r="73" spans="1:2" ht="15.75" customHeight="1" x14ac:dyDescent="0.2">
      <c r="A73" s="6"/>
    </row>
    <row r="74" spans="1:2" ht="15.75" customHeight="1" x14ac:dyDescent="0.2">
      <c r="A74" s="6"/>
    </row>
    <row r="75" spans="1:2" ht="15.75" customHeight="1" x14ac:dyDescent="0.2">
      <c r="A75" s="6"/>
    </row>
    <row r="76" spans="1:2" ht="15.75" customHeight="1" x14ac:dyDescent="0.2">
      <c r="A76" s="6"/>
    </row>
    <row r="77" spans="1:2" ht="15.75" customHeight="1" x14ac:dyDescent="0.2">
      <c r="A77" s="6"/>
    </row>
    <row r="78" spans="1:2" ht="15.75" customHeight="1" x14ac:dyDescent="0.2">
      <c r="A78" s="6"/>
    </row>
    <row r="79" spans="1:2" ht="15.75" customHeight="1" x14ac:dyDescent="0.2">
      <c r="A79" s="6"/>
    </row>
    <row r="80" spans="1:2" ht="15.75" customHeight="1" x14ac:dyDescent="0.2">
      <c r="A80" s="6"/>
    </row>
    <row r="81" spans="1:1" ht="15.75" customHeight="1" x14ac:dyDescent="0.2">
      <c r="A81" s="6"/>
    </row>
    <row r="82" spans="1:1" ht="15.75" customHeight="1" x14ac:dyDescent="0.2">
      <c r="A82" s="6"/>
    </row>
    <row r="83" spans="1:1" ht="15.75" customHeight="1" x14ac:dyDescent="0.2">
      <c r="A83" s="6"/>
    </row>
    <row r="84" spans="1:1" ht="15.75" customHeight="1" x14ac:dyDescent="0.2">
      <c r="A84" s="6"/>
    </row>
    <row r="85" spans="1:1" ht="15.75" customHeight="1" x14ac:dyDescent="0.2">
      <c r="A85" s="6"/>
    </row>
    <row r="86" spans="1:1" ht="15.75" customHeight="1" x14ac:dyDescent="0.2">
      <c r="A86" s="6"/>
    </row>
    <row r="87" spans="1:1" ht="15.75" customHeight="1" x14ac:dyDescent="0.2">
      <c r="A87" s="6"/>
    </row>
    <row r="88" spans="1:1" ht="15.75" customHeight="1" x14ac:dyDescent="0.2">
      <c r="A88" s="6"/>
    </row>
    <row r="89" spans="1:1" ht="15.75" customHeight="1" x14ac:dyDescent="0.2">
      <c r="A89" s="6"/>
    </row>
    <row r="90" spans="1:1" ht="15.75" customHeight="1" x14ac:dyDescent="0.2">
      <c r="A90" s="6"/>
    </row>
    <row r="91" spans="1:1" ht="15.75" customHeight="1" x14ac:dyDescent="0.2">
      <c r="A91" s="6"/>
    </row>
    <row r="92" spans="1:1" ht="15.75" customHeight="1" x14ac:dyDescent="0.2">
      <c r="A92" s="6"/>
    </row>
    <row r="93" spans="1:1" ht="15.75" customHeight="1" x14ac:dyDescent="0.2">
      <c r="A93" s="6"/>
    </row>
    <row r="94" spans="1:1" ht="15.75" customHeight="1" x14ac:dyDescent="0.2">
      <c r="A94" s="6"/>
    </row>
    <row r="95" spans="1:1" ht="15.75" customHeight="1" x14ac:dyDescent="0.2">
      <c r="A95" s="6"/>
    </row>
    <row r="96" spans="1:1" ht="15.75" customHeight="1" x14ac:dyDescent="0.2">
      <c r="A96" s="6"/>
    </row>
    <row r="97" spans="1:1" ht="15.75" customHeight="1" x14ac:dyDescent="0.2">
      <c r="A97" s="6"/>
    </row>
    <row r="98" spans="1:1" ht="15.75" customHeight="1" x14ac:dyDescent="0.2">
      <c r="A98" s="6"/>
    </row>
    <row r="99" spans="1:1" ht="15.75" customHeight="1" x14ac:dyDescent="0.2">
      <c r="A99" s="6"/>
    </row>
    <row r="100" spans="1:1" ht="15.75" customHeight="1" x14ac:dyDescent="0.2">
      <c r="A100" s="6"/>
    </row>
    <row r="101" spans="1:1" ht="15.75" customHeight="1" x14ac:dyDescent="0.2">
      <c r="A101" s="6"/>
    </row>
    <row r="102" spans="1:1" ht="15.75" customHeight="1" x14ac:dyDescent="0.2">
      <c r="A102" s="6"/>
    </row>
    <row r="103" spans="1:1" ht="15.75" customHeight="1" x14ac:dyDescent="0.2">
      <c r="A103" s="6"/>
    </row>
    <row r="104" spans="1:1" ht="15.75" customHeight="1" x14ac:dyDescent="0.2">
      <c r="A104" s="6"/>
    </row>
    <row r="105" spans="1:1" ht="15.75" customHeight="1" x14ac:dyDescent="0.2">
      <c r="A105" s="6"/>
    </row>
    <row r="106" spans="1:1" ht="15.75" customHeight="1" x14ac:dyDescent="0.2">
      <c r="A106" s="6"/>
    </row>
    <row r="107" spans="1:1" ht="15.75" customHeight="1" x14ac:dyDescent="0.2">
      <c r="A107" s="6"/>
    </row>
    <row r="108" spans="1:1" ht="15.75" customHeight="1" x14ac:dyDescent="0.2">
      <c r="A108" s="6"/>
    </row>
    <row r="109" spans="1:1" ht="15.75" customHeight="1" x14ac:dyDescent="0.2">
      <c r="A109" s="6"/>
    </row>
    <row r="110" spans="1:1" ht="15.75" customHeight="1" x14ac:dyDescent="0.2">
      <c r="A110" s="6"/>
    </row>
    <row r="111" spans="1:1" ht="15.75" customHeight="1" x14ac:dyDescent="0.2">
      <c r="A111" s="6"/>
    </row>
    <row r="112" spans="1:1" ht="15.75" customHeight="1" x14ac:dyDescent="0.2">
      <c r="A112" s="6"/>
    </row>
    <row r="113" spans="1:1" ht="15.75" customHeight="1" x14ac:dyDescent="0.2">
      <c r="A113" s="6"/>
    </row>
    <row r="114" spans="1:1" ht="15.75" customHeight="1" x14ac:dyDescent="0.2">
      <c r="A114" s="6"/>
    </row>
    <row r="115" spans="1:1" ht="15.75" customHeight="1" x14ac:dyDescent="0.2">
      <c r="A115" s="6"/>
    </row>
    <row r="116" spans="1:1" ht="15.75" customHeight="1" x14ac:dyDescent="0.2">
      <c r="A116" s="6"/>
    </row>
    <row r="117" spans="1:1" ht="15.75" customHeight="1" x14ac:dyDescent="0.2">
      <c r="A117" s="6"/>
    </row>
    <row r="118" spans="1:1" ht="15.75" customHeight="1" x14ac:dyDescent="0.2">
      <c r="A118" s="6"/>
    </row>
    <row r="119" spans="1:1" ht="15.75" customHeight="1" x14ac:dyDescent="0.2">
      <c r="A119" s="6"/>
    </row>
    <row r="120" spans="1:1" ht="15.75" customHeight="1" x14ac:dyDescent="0.2">
      <c r="A120" s="6"/>
    </row>
    <row r="121" spans="1:1" ht="15.75" customHeight="1" x14ac:dyDescent="0.2">
      <c r="A121" s="6"/>
    </row>
    <row r="122" spans="1:1" ht="15.75" customHeight="1" x14ac:dyDescent="0.2">
      <c r="A122" s="6"/>
    </row>
    <row r="123" spans="1:1" ht="15.75" customHeight="1" x14ac:dyDescent="0.2">
      <c r="A123" s="6"/>
    </row>
    <row r="124" spans="1:1" ht="15.75" customHeight="1" x14ac:dyDescent="0.2">
      <c r="A124" s="6"/>
    </row>
    <row r="125" spans="1:1" ht="15.75" customHeight="1" x14ac:dyDescent="0.2">
      <c r="A125" s="6"/>
    </row>
    <row r="126" spans="1:1" ht="15.75" customHeight="1" x14ac:dyDescent="0.2">
      <c r="A126" s="6"/>
    </row>
    <row r="127" spans="1:1" ht="15.75" customHeight="1" x14ac:dyDescent="0.2">
      <c r="A127" s="6"/>
    </row>
    <row r="128" spans="1:1" ht="15.75" customHeight="1" x14ac:dyDescent="0.2">
      <c r="A128" s="6"/>
    </row>
    <row r="129" spans="1:1" ht="15.75" customHeight="1" x14ac:dyDescent="0.2">
      <c r="A129" s="6"/>
    </row>
    <row r="130" spans="1:1" ht="15.75" customHeight="1" x14ac:dyDescent="0.2">
      <c r="A130" s="6"/>
    </row>
    <row r="131" spans="1:1" ht="15.75" customHeight="1" x14ac:dyDescent="0.2">
      <c r="A131" s="6"/>
    </row>
    <row r="132" spans="1:1" ht="15.75" customHeight="1" x14ac:dyDescent="0.2">
      <c r="A132" s="6"/>
    </row>
    <row r="133" spans="1:1" ht="15.75" customHeight="1" x14ac:dyDescent="0.2">
      <c r="A133" s="6"/>
    </row>
    <row r="134" spans="1:1" ht="15.75" customHeight="1" x14ac:dyDescent="0.2">
      <c r="A134" s="6"/>
    </row>
    <row r="135" spans="1:1" ht="15.75" customHeight="1" x14ac:dyDescent="0.2">
      <c r="A135" s="6"/>
    </row>
    <row r="136" spans="1:1" ht="15.75" customHeight="1" x14ac:dyDescent="0.2">
      <c r="A136" s="6"/>
    </row>
    <row r="137" spans="1:1" ht="15.75" customHeight="1" x14ac:dyDescent="0.2">
      <c r="A137" s="6"/>
    </row>
    <row r="138" spans="1:1" ht="15.75" customHeight="1" x14ac:dyDescent="0.2">
      <c r="A138" s="6"/>
    </row>
    <row r="139" spans="1:1" ht="15.75" customHeight="1" x14ac:dyDescent="0.2">
      <c r="A139" s="6"/>
    </row>
    <row r="140" spans="1:1" ht="15.75" customHeight="1" x14ac:dyDescent="0.2">
      <c r="A140" s="6"/>
    </row>
    <row r="141" spans="1:1" ht="15.75" customHeight="1" x14ac:dyDescent="0.2">
      <c r="A141" s="6"/>
    </row>
    <row r="142" spans="1:1" ht="15.75" customHeight="1" x14ac:dyDescent="0.2">
      <c r="A142" s="6"/>
    </row>
    <row r="143" spans="1:1" ht="15.75" customHeight="1" x14ac:dyDescent="0.2">
      <c r="A143" s="6"/>
    </row>
    <row r="144" spans="1:1" ht="15.75" customHeight="1" x14ac:dyDescent="0.2">
      <c r="A144" s="6"/>
    </row>
    <row r="145" spans="1:1" ht="15.75" customHeight="1" x14ac:dyDescent="0.2">
      <c r="A145" s="6"/>
    </row>
    <row r="146" spans="1:1" ht="15.75" customHeight="1" x14ac:dyDescent="0.2">
      <c r="A146" s="6"/>
    </row>
    <row r="147" spans="1:1" ht="15.75" customHeight="1" x14ac:dyDescent="0.2">
      <c r="A147" s="6"/>
    </row>
    <row r="148" spans="1:1" ht="15.75" customHeight="1" x14ac:dyDescent="0.2">
      <c r="A148" s="6"/>
    </row>
    <row r="149" spans="1:1" ht="15.75" customHeight="1" x14ac:dyDescent="0.2">
      <c r="A149" s="6"/>
    </row>
    <row r="150" spans="1:1" ht="15.75" customHeight="1" x14ac:dyDescent="0.2">
      <c r="A150" s="6"/>
    </row>
    <row r="151" spans="1:1" ht="15.75" customHeight="1" x14ac:dyDescent="0.2">
      <c r="A151" s="6"/>
    </row>
    <row r="152" spans="1:1" ht="15.75" customHeight="1" x14ac:dyDescent="0.2">
      <c r="A152" s="6"/>
    </row>
    <row r="153" spans="1:1" ht="15.75" customHeight="1" x14ac:dyDescent="0.2">
      <c r="A153" s="6"/>
    </row>
    <row r="154" spans="1:1" ht="15.75" customHeight="1" x14ac:dyDescent="0.2">
      <c r="A154" s="6"/>
    </row>
    <row r="155" spans="1:1" ht="15.75" customHeight="1" x14ac:dyDescent="0.2">
      <c r="A155" s="6"/>
    </row>
    <row r="156" spans="1:1" ht="15.75" customHeight="1" x14ac:dyDescent="0.2">
      <c r="A156" s="6"/>
    </row>
    <row r="157" spans="1:1" ht="15.75" customHeight="1" x14ac:dyDescent="0.2">
      <c r="A157" s="6"/>
    </row>
    <row r="158" spans="1:1" ht="15.75" customHeight="1" x14ac:dyDescent="0.2">
      <c r="A158" s="6"/>
    </row>
    <row r="159" spans="1:1" ht="15.75" customHeight="1" x14ac:dyDescent="0.2">
      <c r="A159" s="6"/>
    </row>
    <row r="160" spans="1:1" ht="15.75" customHeight="1" x14ac:dyDescent="0.2">
      <c r="A160" s="6"/>
    </row>
    <row r="161" spans="1:1" ht="15.75" customHeight="1" x14ac:dyDescent="0.2">
      <c r="A161" s="6"/>
    </row>
    <row r="162" spans="1:1" ht="15.75" customHeight="1" x14ac:dyDescent="0.2">
      <c r="A162" s="6"/>
    </row>
    <row r="163" spans="1:1" ht="15.75" customHeight="1" x14ac:dyDescent="0.2">
      <c r="A163" s="6"/>
    </row>
    <row r="164" spans="1:1" ht="15.75" customHeight="1" x14ac:dyDescent="0.2">
      <c r="A164" s="6"/>
    </row>
    <row r="165" spans="1:1" ht="15.75" customHeight="1" x14ac:dyDescent="0.2">
      <c r="A165" s="6"/>
    </row>
    <row r="166" spans="1:1" ht="15.75" customHeight="1" x14ac:dyDescent="0.2">
      <c r="A166" s="6"/>
    </row>
    <row r="167" spans="1:1" ht="15.75" customHeight="1" x14ac:dyDescent="0.2">
      <c r="A167" s="6"/>
    </row>
    <row r="168" spans="1:1" ht="15.75" customHeight="1" x14ac:dyDescent="0.2">
      <c r="A168" s="6"/>
    </row>
    <row r="169" spans="1:1" ht="15.75" customHeight="1" x14ac:dyDescent="0.2">
      <c r="A169" s="6"/>
    </row>
    <row r="170" spans="1:1" ht="15.75" customHeight="1" x14ac:dyDescent="0.2">
      <c r="A170" s="6"/>
    </row>
    <row r="171" spans="1:1" ht="15.75" customHeight="1" x14ac:dyDescent="0.2">
      <c r="A171" s="6"/>
    </row>
    <row r="172" spans="1:1" ht="15.75" customHeight="1" x14ac:dyDescent="0.2">
      <c r="A172" s="6"/>
    </row>
    <row r="173" spans="1:1" ht="15.75" customHeight="1" x14ac:dyDescent="0.2">
      <c r="A173" s="6"/>
    </row>
    <row r="174" spans="1:1" ht="15.75" customHeight="1" x14ac:dyDescent="0.2">
      <c r="A174" s="6"/>
    </row>
    <row r="175" spans="1:1" ht="15.75" customHeight="1" x14ac:dyDescent="0.2">
      <c r="A175" s="6"/>
    </row>
    <row r="176" spans="1:1" ht="15.75" customHeight="1" x14ac:dyDescent="0.2">
      <c r="A176" s="6"/>
    </row>
    <row r="177" spans="1:1" ht="15.75" customHeight="1" x14ac:dyDescent="0.2">
      <c r="A177" s="6"/>
    </row>
    <row r="178" spans="1:1" ht="15.75" customHeight="1" x14ac:dyDescent="0.2">
      <c r="A178" s="6"/>
    </row>
    <row r="179" spans="1:1" ht="15.75" customHeight="1" x14ac:dyDescent="0.2">
      <c r="A179" s="6"/>
    </row>
    <row r="180" spans="1:1" ht="15.75" customHeight="1" x14ac:dyDescent="0.2">
      <c r="A180" s="6"/>
    </row>
    <row r="181" spans="1:1" ht="15.75" customHeight="1" x14ac:dyDescent="0.2">
      <c r="A181" s="6"/>
    </row>
    <row r="182" spans="1:1" ht="15.75" customHeight="1" x14ac:dyDescent="0.2">
      <c r="A182" s="6"/>
    </row>
    <row r="183" spans="1:1" ht="15.75" customHeight="1" x14ac:dyDescent="0.2">
      <c r="A183" s="6"/>
    </row>
    <row r="184" spans="1:1" ht="15.75" customHeight="1" x14ac:dyDescent="0.2">
      <c r="A184" s="6"/>
    </row>
    <row r="185" spans="1:1" ht="15.75" customHeight="1" x14ac:dyDescent="0.2">
      <c r="A185" s="6"/>
    </row>
    <row r="186" spans="1:1" ht="15.75" customHeight="1" x14ac:dyDescent="0.2">
      <c r="A186" s="6"/>
    </row>
    <row r="187" spans="1:1" ht="15.75" customHeight="1" x14ac:dyDescent="0.2">
      <c r="A187" s="6"/>
    </row>
    <row r="188" spans="1:1" ht="15.75" customHeight="1" x14ac:dyDescent="0.2">
      <c r="A188" s="6"/>
    </row>
    <row r="189" spans="1:1" ht="15.75" customHeight="1" x14ac:dyDescent="0.2">
      <c r="A189" s="6"/>
    </row>
    <row r="190" spans="1:1" ht="15.75" customHeight="1" x14ac:dyDescent="0.2">
      <c r="A190" s="6"/>
    </row>
    <row r="191" spans="1:1" ht="15.75" customHeight="1" x14ac:dyDescent="0.2">
      <c r="A191" s="6"/>
    </row>
    <row r="192" spans="1:1" ht="15.75" customHeight="1" x14ac:dyDescent="0.2">
      <c r="A192" s="6"/>
    </row>
    <row r="193" spans="1:1" ht="15.75" customHeight="1" x14ac:dyDescent="0.2">
      <c r="A193" s="6"/>
    </row>
    <row r="194" spans="1:1" ht="15.75" customHeight="1" x14ac:dyDescent="0.2">
      <c r="A194" s="6"/>
    </row>
    <row r="195" spans="1:1" ht="15.75" customHeight="1" x14ac:dyDescent="0.2">
      <c r="A195" s="6"/>
    </row>
    <row r="196" spans="1:1" ht="15.75" customHeight="1" x14ac:dyDescent="0.2">
      <c r="A196" s="6"/>
    </row>
    <row r="197" spans="1:1" ht="15.75" customHeight="1" x14ac:dyDescent="0.2">
      <c r="A197" s="6"/>
    </row>
    <row r="198" spans="1:1" ht="15.75" customHeight="1" x14ac:dyDescent="0.2">
      <c r="A198" s="6"/>
    </row>
    <row r="199" spans="1:1" ht="15.75" customHeight="1" x14ac:dyDescent="0.2">
      <c r="A199" s="6"/>
    </row>
    <row r="200" spans="1:1" ht="15.75" customHeight="1" x14ac:dyDescent="0.2">
      <c r="A200" s="6"/>
    </row>
    <row r="201" spans="1:1" ht="15.75" customHeight="1" x14ac:dyDescent="0.2">
      <c r="A201" s="6"/>
    </row>
    <row r="202" spans="1:1" ht="15.75" customHeight="1" x14ac:dyDescent="0.2">
      <c r="A202" s="6"/>
    </row>
    <row r="203" spans="1:1" ht="15.75" customHeight="1" x14ac:dyDescent="0.2">
      <c r="A203" s="6"/>
    </row>
    <row r="204" spans="1:1" ht="15.75" customHeight="1" x14ac:dyDescent="0.2">
      <c r="A204" s="6"/>
    </row>
    <row r="205" spans="1:1" ht="15.75" customHeight="1" x14ac:dyDescent="0.2">
      <c r="A205" s="6"/>
    </row>
    <row r="206" spans="1:1" ht="15.75" customHeight="1" x14ac:dyDescent="0.2">
      <c r="A206" s="6"/>
    </row>
    <row r="207" spans="1:1" ht="15.75" customHeight="1" x14ac:dyDescent="0.2">
      <c r="A207" s="6"/>
    </row>
    <row r="208" spans="1:1" ht="15.75" customHeight="1" x14ac:dyDescent="0.2">
      <c r="A208" s="6"/>
    </row>
    <row r="209" spans="1:1" ht="15.75" customHeight="1" x14ac:dyDescent="0.2">
      <c r="A209" s="6"/>
    </row>
    <row r="210" spans="1:1" ht="15.75" customHeight="1" x14ac:dyDescent="0.2">
      <c r="A210" s="6"/>
    </row>
    <row r="211" spans="1:1" ht="15.75" customHeight="1" x14ac:dyDescent="0.2">
      <c r="A211" s="6"/>
    </row>
    <row r="212" spans="1:1" ht="15.75" customHeight="1" x14ac:dyDescent="0.2">
      <c r="A212" s="6"/>
    </row>
    <row r="213" spans="1:1" ht="15.75" customHeight="1" x14ac:dyDescent="0.2">
      <c r="A213" s="6"/>
    </row>
    <row r="214" spans="1:1" ht="15.75" customHeight="1" x14ac:dyDescent="0.2">
      <c r="A214" s="6"/>
    </row>
    <row r="215" spans="1:1" ht="15.75" customHeight="1" x14ac:dyDescent="0.2">
      <c r="A215" s="6"/>
    </row>
    <row r="216" spans="1:1" ht="15.75" customHeight="1" x14ac:dyDescent="0.2">
      <c r="A216" s="6"/>
    </row>
    <row r="217" spans="1:1" ht="15.75" customHeight="1" x14ac:dyDescent="0.2">
      <c r="A217" s="6"/>
    </row>
    <row r="218" spans="1:1" ht="15.75" customHeight="1" x14ac:dyDescent="0.2"/>
    <row r="219" spans="1:1" ht="15.75" customHeight="1" x14ac:dyDescent="0.2"/>
    <row r="220" spans="1:1" ht="15.75" customHeight="1" x14ac:dyDescent="0.2"/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ortState xmlns:xlrd2="http://schemas.microsoft.com/office/spreadsheetml/2017/richdata2" ref="B7:F39">
    <sortCondition ref="C7:C39"/>
  </sortState>
  <mergeCells count="1">
    <mergeCell ref="B4:E4"/>
  </mergeCells>
  <phoneticPr fontId="16" type="noConversion"/>
  <conditionalFormatting sqref="J7:J39">
    <cfRule type="cellIs" dxfId="64" priority="1" operator="notEqual">
      <formula>"YES"</formula>
    </cfRule>
  </conditionalFormatting>
  <conditionalFormatting sqref="J7:J39">
    <cfRule type="cellIs" dxfId="63" priority="2" operator="equal">
      <formula>"Yes"</formula>
    </cfRule>
  </conditionalFormatting>
  <hyperlinks>
    <hyperlink ref="I7" r:id="rId1" xr:uid="{C3CAABD9-3E39-4615-B5C2-CE46944BAE31}"/>
    <hyperlink ref="I8" r:id="rId2" xr:uid="{24F9E668-B9F3-4912-9309-1E4221020CA6}"/>
    <hyperlink ref="I10" r:id="rId3" xr:uid="{72F103DD-35F4-4BAA-987A-078F4C701765}"/>
    <hyperlink ref="I9" r:id="rId4" xr:uid="{C350ADA8-7873-4047-84B1-39D73F8ABD5C}"/>
    <hyperlink ref="I12" r:id="rId5" xr:uid="{AE6AE81A-1C8E-4F82-884F-3DB81EBA3B00}"/>
    <hyperlink ref="I11" r:id="rId6" xr:uid="{6AA42685-D694-42F7-BB93-8C9F384F704D}"/>
    <hyperlink ref="I13" r:id="rId7" xr:uid="{8248AD07-1F84-4323-A0A1-51228290188B}"/>
    <hyperlink ref="I15" r:id="rId8" xr:uid="{8D7FDB1B-EC97-42F2-9BD0-E6696410754B}"/>
    <hyperlink ref="I16" r:id="rId9" xr:uid="{6C08E11C-E4B1-4262-8ACD-33C0336A9159}"/>
    <hyperlink ref="I17" r:id="rId10" xr:uid="{1511D8B3-4DEF-4A68-8064-42632BE6A9FC}"/>
    <hyperlink ref="I37" r:id="rId11" xr:uid="{F0FC9BCB-18A5-4845-A0D0-1947C440AB4C}"/>
    <hyperlink ref="I38" r:id="rId12" xr:uid="{50317F8D-73C2-4EF0-880B-D2ABC5F0CA1C}"/>
    <hyperlink ref="I39" r:id="rId13" xr:uid="{50E441A5-49E6-499B-BDCA-219DFC28FF0A}"/>
  </hyperlinks>
  <pageMargins left="0.25" right="0.25" top="0.75" bottom="0.75" header="0.3" footer="0.3"/>
  <pageSetup orientation="portrait" horizontalDpi="4294967295" verticalDpi="4294967295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5"/>
  <sheetViews>
    <sheetView topLeftCell="A3" workbookViewId="0">
      <selection activeCell="E31" sqref="E31"/>
    </sheetView>
  </sheetViews>
  <sheetFormatPr baseColWidth="10" defaultRowHeight="12.75" x14ac:dyDescent="0.2"/>
  <cols>
    <col min="1" max="1" width="15.5703125" bestFit="1" customWidth="1"/>
    <col min="2" max="2" width="8.5703125" bestFit="1" customWidth="1"/>
    <col min="3" max="3" width="21.5703125" bestFit="1" customWidth="1"/>
    <col min="4" max="4" width="18.42578125" bestFit="1" customWidth="1"/>
    <col min="5" max="5" width="20.28515625" bestFit="1" customWidth="1"/>
    <col min="6" max="6" width="23.28515625" bestFit="1" customWidth="1"/>
    <col min="7" max="7" width="14.42578125" bestFit="1" customWidth="1"/>
    <col min="8" max="8" width="19.42578125" bestFit="1" customWidth="1"/>
    <col min="9" max="9" width="101.7109375" bestFit="1" customWidth="1"/>
    <col min="10" max="10" width="14.140625" bestFit="1" customWidth="1"/>
  </cols>
  <sheetData>
    <row r="1" spans="1:10" x14ac:dyDescent="0.2">
      <c r="A1" s="22"/>
      <c r="B1" s="38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53" t="s">
        <v>168</v>
      </c>
      <c r="C4" s="54"/>
      <c r="D4" s="54"/>
      <c r="E4" s="55"/>
      <c r="F4" s="22"/>
      <c r="G4" s="22"/>
      <c r="H4" s="22"/>
      <c r="I4" s="22"/>
      <c r="J4" s="22"/>
    </row>
    <row r="5" spans="1:10" x14ac:dyDescent="0.2">
      <c r="A5" s="6"/>
      <c r="B5" s="38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9" t="s">
        <v>1</v>
      </c>
      <c r="B6" s="39" t="s">
        <v>2</v>
      </c>
      <c r="C6" s="39" t="s">
        <v>3</v>
      </c>
      <c r="D6" s="39" t="s">
        <v>4</v>
      </c>
      <c r="E6" s="39" t="s">
        <v>5</v>
      </c>
      <c r="F6" s="39" t="s">
        <v>6</v>
      </c>
      <c r="G6" s="39" t="s">
        <v>125</v>
      </c>
      <c r="H6" s="39" t="s">
        <v>126</v>
      </c>
      <c r="I6" s="39" t="s">
        <v>106</v>
      </c>
      <c r="J6" s="39" t="s">
        <v>7</v>
      </c>
    </row>
    <row r="7" spans="1:10" ht="15" x14ac:dyDescent="0.2">
      <c r="A7" s="7">
        <v>1</v>
      </c>
      <c r="B7" s="29">
        <v>1</v>
      </c>
      <c r="C7" s="40" t="s">
        <v>169</v>
      </c>
      <c r="D7" s="41" t="s">
        <v>170</v>
      </c>
      <c r="E7" s="40" t="s">
        <v>19</v>
      </c>
      <c r="F7" s="40" t="s">
        <v>171</v>
      </c>
      <c r="G7" s="42">
        <v>7.1900000000000002E-3</v>
      </c>
      <c r="H7" s="31">
        <f>Tabla14[[#This Row],[Qty]]*Tabla14[[#This Row],[Unit Price]]</f>
        <v>7.1900000000000002E-3</v>
      </c>
      <c r="I7" s="43" t="s">
        <v>172</v>
      </c>
      <c r="J7" s="7"/>
    </row>
    <row r="8" spans="1:10" x14ac:dyDescent="0.2">
      <c r="A8" s="7">
        <v>2</v>
      </c>
      <c r="B8" s="29">
        <v>2</v>
      </c>
      <c r="C8" s="40" t="s">
        <v>173</v>
      </c>
      <c r="D8" s="41" t="s">
        <v>174</v>
      </c>
      <c r="E8" s="40" t="s">
        <v>19</v>
      </c>
      <c r="F8" s="40" t="s">
        <v>171</v>
      </c>
      <c r="G8" s="44">
        <v>5.4900000000000001E-3</v>
      </c>
      <c r="H8" s="44">
        <f>Tabla14[[#This Row],[Qty]]*Tabla14[[#This Row],[Unit Price]]</f>
        <v>1.098E-2</v>
      </c>
      <c r="I8" s="43" t="s">
        <v>175</v>
      </c>
      <c r="J8" s="7"/>
    </row>
    <row r="9" spans="1:10" ht="15" x14ac:dyDescent="0.2">
      <c r="A9" s="7">
        <v>3</v>
      </c>
      <c r="B9" s="29">
        <v>2</v>
      </c>
      <c r="C9" s="40" t="s">
        <v>176</v>
      </c>
      <c r="D9" s="41" t="s">
        <v>177</v>
      </c>
      <c r="E9" s="40" t="s">
        <v>19</v>
      </c>
      <c r="F9" s="45" t="s">
        <v>178</v>
      </c>
      <c r="G9" s="42">
        <v>1.677E-2</v>
      </c>
      <c r="H9" s="44">
        <f>Tabla14[[#This Row],[Qty]]*Tabla14[[#This Row],[Unit Price]]</f>
        <v>3.354E-2</v>
      </c>
      <c r="I9" s="43" t="s">
        <v>179</v>
      </c>
      <c r="J9" s="7"/>
    </row>
    <row r="10" spans="1:10" ht="15" x14ac:dyDescent="0.2">
      <c r="A10" s="7">
        <v>4</v>
      </c>
      <c r="B10" s="29">
        <v>1</v>
      </c>
      <c r="C10" s="40" t="s">
        <v>180</v>
      </c>
      <c r="D10" s="41" t="s">
        <v>181</v>
      </c>
      <c r="E10" s="40" t="s">
        <v>182</v>
      </c>
      <c r="F10" s="45" t="s">
        <v>183</v>
      </c>
      <c r="G10" s="46">
        <v>0.19017000000000001</v>
      </c>
      <c r="H10" s="31">
        <f>Tabla14[[#This Row],[Qty]]*Tabla14[[#This Row],[Unit Price]]</f>
        <v>0.19017000000000001</v>
      </c>
      <c r="I10" s="43" t="s">
        <v>184</v>
      </c>
      <c r="J10" s="7"/>
    </row>
    <row r="11" spans="1:10" x14ac:dyDescent="0.2">
      <c r="A11" s="7">
        <v>5</v>
      </c>
      <c r="B11" s="29">
        <v>2</v>
      </c>
      <c r="C11" s="40" t="s">
        <v>185</v>
      </c>
      <c r="D11" s="41" t="s">
        <v>127</v>
      </c>
      <c r="E11" s="40" t="s">
        <v>186</v>
      </c>
      <c r="F11" s="40" t="s">
        <v>187</v>
      </c>
      <c r="G11" s="31" t="s">
        <v>127</v>
      </c>
      <c r="H11" s="31" t="s">
        <v>127</v>
      </c>
      <c r="I11" s="43" t="s">
        <v>127</v>
      </c>
      <c r="J11" s="7"/>
    </row>
    <row r="12" spans="1:10" x14ac:dyDescent="0.2">
      <c r="A12" s="7">
        <v>6</v>
      </c>
      <c r="B12" s="29">
        <v>5</v>
      </c>
      <c r="C12" s="40" t="s">
        <v>188</v>
      </c>
      <c r="D12" s="41" t="s">
        <v>189</v>
      </c>
      <c r="E12" s="40" t="s">
        <v>25</v>
      </c>
      <c r="F12" s="40" t="s">
        <v>190</v>
      </c>
      <c r="G12" s="31" t="s">
        <v>127</v>
      </c>
      <c r="H12" s="31" t="s">
        <v>127</v>
      </c>
      <c r="I12" s="43" t="s">
        <v>127</v>
      </c>
      <c r="J12" s="7"/>
    </row>
    <row r="13" spans="1:10" x14ac:dyDescent="0.2">
      <c r="A13" s="7">
        <v>7</v>
      </c>
      <c r="B13" s="29">
        <v>1</v>
      </c>
      <c r="C13" s="40" t="s">
        <v>142</v>
      </c>
      <c r="D13" s="41" t="s">
        <v>191</v>
      </c>
      <c r="E13" s="40" t="s">
        <v>25</v>
      </c>
      <c r="F13" s="40" t="s">
        <v>190</v>
      </c>
      <c r="G13" s="31" t="s">
        <v>127</v>
      </c>
      <c r="H13" s="31" t="s">
        <v>127</v>
      </c>
      <c r="I13" s="47" t="s">
        <v>127</v>
      </c>
      <c r="J13" s="7"/>
    </row>
    <row r="14" spans="1:10" x14ac:dyDescent="0.2">
      <c r="A14" s="7">
        <v>8</v>
      </c>
      <c r="B14" s="29">
        <v>1</v>
      </c>
      <c r="C14" s="40" t="s">
        <v>79</v>
      </c>
      <c r="D14" s="41" t="s">
        <v>192</v>
      </c>
      <c r="E14" s="40" t="s">
        <v>25</v>
      </c>
      <c r="F14" s="40" t="s">
        <v>190</v>
      </c>
      <c r="G14" s="31" t="s">
        <v>127</v>
      </c>
      <c r="H14" s="31" t="s">
        <v>127</v>
      </c>
      <c r="I14" s="40" t="s">
        <v>127</v>
      </c>
      <c r="J14" s="7"/>
    </row>
    <row r="15" spans="1:10" x14ac:dyDescent="0.2">
      <c r="A15" s="7">
        <v>9</v>
      </c>
      <c r="B15" s="29">
        <v>1</v>
      </c>
      <c r="C15" s="40" t="s">
        <v>74</v>
      </c>
      <c r="D15" s="48">
        <v>220</v>
      </c>
      <c r="E15" s="40" t="s">
        <v>25</v>
      </c>
      <c r="F15" s="40" t="s">
        <v>190</v>
      </c>
      <c r="G15" s="31" t="s">
        <v>127</v>
      </c>
      <c r="H15" s="31" t="s">
        <v>127</v>
      </c>
      <c r="I15" s="47" t="s">
        <v>127</v>
      </c>
      <c r="J15" s="7"/>
    </row>
    <row r="16" spans="1:10" x14ac:dyDescent="0.2">
      <c r="A16" s="7">
        <v>10</v>
      </c>
      <c r="B16" s="29">
        <v>1</v>
      </c>
      <c r="C16" s="40" t="s">
        <v>193</v>
      </c>
      <c r="D16" s="41" t="s">
        <v>194</v>
      </c>
      <c r="E16" s="40" t="s">
        <v>25</v>
      </c>
      <c r="F16" s="40" t="s">
        <v>190</v>
      </c>
      <c r="G16" s="31" t="s">
        <v>127</v>
      </c>
      <c r="H16" s="31" t="s">
        <v>127</v>
      </c>
      <c r="I16" s="47" t="s">
        <v>127</v>
      </c>
      <c r="J16" s="7"/>
    </row>
    <row r="17" spans="1:10" x14ac:dyDescent="0.2">
      <c r="A17" s="7">
        <v>11</v>
      </c>
      <c r="B17" s="29">
        <v>1</v>
      </c>
      <c r="C17" s="40" t="s">
        <v>195</v>
      </c>
      <c r="D17" s="48">
        <v>330</v>
      </c>
      <c r="E17" s="40" t="s">
        <v>25</v>
      </c>
      <c r="F17" s="40" t="s">
        <v>190</v>
      </c>
      <c r="G17" s="31" t="s">
        <v>127</v>
      </c>
      <c r="H17" s="31" t="s">
        <v>127</v>
      </c>
      <c r="I17" s="47" t="s">
        <v>127</v>
      </c>
      <c r="J17" s="7"/>
    </row>
    <row r="18" spans="1:10" x14ac:dyDescent="0.2">
      <c r="A18" s="7">
        <v>12</v>
      </c>
      <c r="B18" s="29">
        <v>2</v>
      </c>
      <c r="C18" s="40" t="s">
        <v>196</v>
      </c>
      <c r="D18" s="41" t="s">
        <v>197</v>
      </c>
      <c r="E18" s="40" t="s">
        <v>25</v>
      </c>
      <c r="F18" s="40" t="s">
        <v>190</v>
      </c>
      <c r="G18" s="31" t="s">
        <v>127</v>
      </c>
      <c r="H18" s="31" t="s">
        <v>127</v>
      </c>
      <c r="I18" s="40" t="s">
        <v>127</v>
      </c>
      <c r="J18" s="7"/>
    </row>
    <row r="19" spans="1:10" x14ac:dyDescent="0.2">
      <c r="A19" s="7">
        <v>13</v>
      </c>
      <c r="B19" s="29">
        <v>1</v>
      </c>
      <c r="C19" s="40" t="s">
        <v>63</v>
      </c>
      <c r="D19" s="48">
        <v>590</v>
      </c>
      <c r="E19" s="40" t="s">
        <v>25</v>
      </c>
      <c r="F19" s="40" t="s">
        <v>190</v>
      </c>
      <c r="G19" s="31" t="s">
        <v>127</v>
      </c>
      <c r="H19" s="31" t="s">
        <v>127</v>
      </c>
      <c r="I19" s="40" t="s">
        <v>127</v>
      </c>
      <c r="J19" s="7"/>
    </row>
    <row r="20" spans="1:10" x14ac:dyDescent="0.2">
      <c r="A20" s="7">
        <v>14</v>
      </c>
      <c r="B20" s="29">
        <v>1</v>
      </c>
      <c r="C20" s="40" t="s">
        <v>198</v>
      </c>
      <c r="D20" s="41" t="s">
        <v>199</v>
      </c>
      <c r="E20" s="40" t="s">
        <v>200</v>
      </c>
      <c r="F20" s="40" t="s">
        <v>190</v>
      </c>
      <c r="G20" s="29">
        <v>0.66451000000000005</v>
      </c>
      <c r="H20" s="29">
        <f>Tabla14[[#This Row],[Qty]]*Tabla14[[#This Row],[Unit Price]]</f>
        <v>0.66451000000000005</v>
      </c>
      <c r="I20" s="47" t="s">
        <v>201</v>
      </c>
      <c r="J20" s="7"/>
    </row>
    <row r="21" spans="1:10" x14ac:dyDescent="0.2">
      <c r="A21" s="7">
        <v>15</v>
      </c>
      <c r="B21" s="29">
        <v>1</v>
      </c>
      <c r="C21" s="40" t="s">
        <v>202</v>
      </c>
      <c r="D21" s="41" t="s">
        <v>203</v>
      </c>
      <c r="E21" s="40" t="s">
        <v>13</v>
      </c>
      <c r="F21" s="40" t="s">
        <v>204</v>
      </c>
      <c r="G21" s="29">
        <v>0.88761999999999996</v>
      </c>
      <c r="H21" s="29">
        <f>Tabla14[[#This Row],[Qty]]*Tabla14[[#This Row],[Unit Price]]</f>
        <v>0.88761999999999996</v>
      </c>
      <c r="I21" s="47" t="s">
        <v>205</v>
      </c>
      <c r="J21" s="7"/>
    </row>
    <row r="22" spans="1:10" x14ac:dyDescent="0.2">
      <c r="A22" s="7">
        <v>16</v>
      </c>
      <c r="B22" s="29">
        <v>2</v>
      </c>
      <c r="C22" s="40" t="s">
        <v>206</v>
      </c>
      <c r="D22" s="41" t="s">
        <v>207</v>
      </c>
      <c r="E22" s="40" t="s">
        <v>21</v>
      </c>
      <c r="F22" s="40" t="s">
        <v>208</v>
      </c>
      <c r="G22" s="49">
        <v>0.42502000000000001</v>
      </c>
      <c r="H22" s="29">
        <f>Tabla14[[#This Row],[Qty]]*Tabla14[[#This Row],[Unit Price]]</f>
        <v>0.85004000000000002</v>
      </c>
      <c r="I22" s="47" t="s">
        <v>209</v>
      </c>
      <c r="J22" s="7"/>
    </row>
    <row r="23" spans="1:10" x14ac:dyDescent="0.2">
      <c r="A23" s="7">
        <v>17</v>
      </c>
      <c r="B23" s="29">
        <v>1</v>
      </c>
      <c r="C23" s="40" t="s">
        <v>210</v>
      </c>
      <c r="D23" s="41" t="s">
        <v>211</v>
      </c>
      <c r="E23" s="40" t="s">
        <v>200</v>
      </c>
      <c r="F23" s="40" t="s">
        <v>212</v>
      </c>
      <c r="G23" s="29">
        <v>0.8085</v>
      </c>
      <c r="H23" s="29">
        <f>Tabla14[[#This Row],[Qty]]*Tabla14[[#This Row],[Unit Price]]</f>
        <v>0.8085</v>
      </c>
      <c r="I23" s="47" t="s">
        <v>213</v>
      </c>
      <c r="J23" s="7"/>
    </row>
    <row r="24" spans="1:10" ht="15" x14ac:dyDescent="0.2">
      <c r="A24" s="7">
        <v>18</v>
      </c>
      <c r="B24" s="29">
        <v>1</v>
      </c>
      <c r="C24" s="40" t="s">
        <v>214</v>
      </c>
      <c r="D24" s="41" t="s">
        <v>215</v>
      </c>
      <c r="E24" s="45" t="s">
        <v>13</v>
      </c>
      <c r="F24" s="40" t="s">
        <v>216</v>
      </c>
      <c r="G24" s="46">
        <v>0.19020000000000001</v>
      </c>
      <c r="H24" s="29">
        <f>Tabla14[[#This Row],[Qty]]*Tabla14[[#This Row],[Unit Price]]</f>
        <v>0.19020000000000001</v>
      </c>
      <c r="I24" s="47" t="s">
        <v>217</v>
      </c>
      <c r="J24" s="7"/>
    </row>
    <row r="25" spans="1:10" ht="15" x14ac:dyDescent="0.25">
      <c r="A25" s="6" t="s">
        <v>128</v>
      </c>
      <c r="B25" s="22"/>
      <c r="C25" s="22"/>
      <c r="D25" s="26"/>
      <c r="E25" s="8"/>
      <c r="F25" s="22"/>
      <c r="G25" s="22"/>
      <c r="H25" s="26">
        <f>SUBTOTAL(109,Tabla14[Extended Price])</f>
        <v>3.6427499999999999</v>
      </c>
      <c r="I25" s="22"/>
      <c r="J25" s="6"/>
    </row>
  </sheetData>
  <mergeCells count="1">
    <mergeCell ref="B4:E4"/>
  </mergeCells>
  <conditionalFormatting sqref="J7:J24">
    <cfRule type="cellIs" dxfId="49" priority="1" operator="notEqual">
      <formula>"YES"</formula>
    </cfRule>
  </conditionalFormatting>
  <conditionalFormatting sqref="J7:J24">
    <cfRule type="cellIs" dxfId="48" priority="2" operator="equal">
      <formula>"Yes"</formula>
    </cfRule>
  </conditionalFormatting>
  <hyperlinks>
    <hyperlink ref="I8" r:id="rId1" xr:uid="{E78EB20A-DDC5-4A11-BE3C-77EF97842DCA}"/>
    <hyperlink ref="I9" r:id="rId2" xr:uid="{18AC569E-7E0B-46B9-9D02-8F4AE583B652}"/>
    <hyperlink ref="I20" r:id="rId3" xr:uid="{A846C05B-63AB-4C2F-89A8-8EB0D9DE5EC5}"/>
    <hyperlink ref="I21" r:id="rId4" xr:uid="{3FD84AFA-9B01-4C47-9F4C-28F32555ADE6}"/>
    <hyperlink ref="I22" r:id="rId5" xr:uid="{99BEA528-B2E9-492C-89F0-0E534B2BAA10}"/>
    <hyperlink ref="I24" r:id="rId6" xr:uid="{8ECA431A-101C-44B5-8092-8FB53BFA2CED}"/>
    <hyperlink ref="I23" r:id="rId7" xr:uid="{BE68B376-FB40-4352-837B-687A91A2AE9F}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12"/>
  <sheetViews>
    <sheetView workbookViewId="0">
      <selection activeCell="I21" sqref="I21"/>
    </sheetView>
  </sheetViews>
  <sheetFormatPr baseColWidth="10" defaultRowHeight="12.75" x14ac:dyDescent="0.2"/>
  <cols>
    <col min="1" max="1" width="15.5703125" bestFit="1" customWidth="1"/>
    <col min="2" max="2" width="4" bestFit="1" customWidth="1"/>
    <col min="3" max="3" width="21.28515625" bestFit="1" customWidth="1"/>
    <col min="4" max="4" width="18.42578125" bestFit="1" customWidth="1"/>
    <col min="5" max="5" width="20.28515625" bestFit="1" customWidth="1"/>
    <col min="6" max="6" width="19.85546875" bestFit="1" customWidth="1"/>
    <col min="7" max="7" width="9.85546875" bestFit="1" customWidth="1"/>
    <col min="8" max="8" width="14.85546875" bestFit="1" customWidth="1"/>
    <col min="9" max="9" width="100.28515625" bestFit="1" customWidth="1"/>
    <col min="10" max="10" width="9.5703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53" t="s">
        <v>227</v>
      </c>
      <c r="C4" s="54"/>
      <c r="D4" s="54"/>
      <c r="E4" s="55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125</v>
      </c>
      <c r="H6" s="33" t="s">
        <v>126</v>
      </c>
      <c r="I6" s="33" t="s">
        <v>106</v>
      </c>
      <c r="J6" s="33" t="s">
        <v>7</v>
      </c>
    </row>
    <row r="7" spans="1:10" x14ac:dyDescent="0.2">
      <c r="A7" s="6">
        <v>1</v>
      </c>
      <c r="B7" s="22">
        <v>3</v>
      </c>
      <c r="C7" s="26" t="s">
        <v>229</v>
      </c>
      <c r="D7" s="41" t="s">
        <v>174</v>
      </c>
      <c r="E7" s="40" t="s">
        <v>19</v>
      </c>
      <c r="F7" s="40" t="s">
        <v>171</v>
      </c>
      <c r="G7" s="44">
        <v>5.4900000000000001E-3</v>
      </c>
      <c r="H7" s="44">
        <f>Tabla15[[#This Row],[Unit Price]]*Tabla15[[#This Row],[Qty]]</f>
        <v>1.6469999999999999E-2</v>
      </c>
      <c r="I7" s="43" t="s">
        <v>175</v>
      </c>
      <c r="J7" s="6"/>
    </row>
    <row r="8" spans="1:10" ht="15" x14ac:dyDescent="0.2">
      <c r="A8" s="6">
        <v>2</v>
      </c>
      <c r="B8" s="22">
        <v>2</v>
      </c>
      <c r="C8" s="22" t="s">
        <v>230</v>
      </c>
      <c r="D8" s="41" t="s">
        <v>177</v>
      </c>
      <c r="E8" s="40" t="s">
        <v>19</v>
      </c>
      <c r="F8" s="45" t="s">
        <v>178</v>
      </c>
      <c r="G8" s="42">
        <v>1.677E-2</v>
      </c>
      <c r="H8" s="44">
        <f>Tabla15[[#This Row],[Unit Price]]*Tabla15[[#This Row],[Qty]]</f>
        <v>3.354E-2</v>
      </c>
      <c r="I8" s="43" t="s">
        <v>179</v>
      </c>
      <c r="J8" s="6"/>
    </row>
    <row r="9" spans="1:10" ht="15" x14ac:dyDescent="0.25">
      <c r="A9" s="6">
        <v>3</v>
      </c>
      <c r="B9" s="22">
        <v>6</v>
      </c>
      <c r="C9" s="22" t="s">
        <v>231</v>
      </c>
      <c r="D9" s="22" t="s">
        <v>26</v>
      </c>
      <c r="E9" s="22" t="s">
        <v>25</v>
      </c>
      <c r="F9" s="25" t="s">
        <v>190</v>
      </c>
      <c r="G9" s="25"/>
      <c r="H9" s="44">
        <f>Tabla15[[#This Row],[Unit Price]]*Tabla15[[#This Row],[Qty]]</f>
        <v>0</v>
      </c>
      <c r="I9" s="27"/>
      <c r="J9" s="6"/>
    </row>
    <row r="10" spans="1:10" ht="15" x14ac:dyDescent="0.25">
      <c r="A10" s="6">
        <v>4</v>
      </c>
      <c r="B10" s="22">
        <v>1</v>
      </c>
      <c r="C10" s="22" t="s">
        <v>232</v>
      </c>
      <c r="D10" s="26" t="s">
        <v>233</v>
      </c>
      <c r="E10" s="22" t="s">
        <v>13</v>
      </c>
      <c r="F10" s="25" t="s">
        <v>234</v>
      </c>
      <c r="G10" s="25">
        <v>0.84575</v>
      </c>
      <c r="H10" s="44">
        <f>Tabla15[[#This Row],[Unit Price]]*Tabla15[[#This Row],[Qty]]</f>
        <v>0.84575</v>
      </c>
      <c r="I10" s="27" t="s">
        <v>251</v>
      </c>
      <c r="J10" s="6"/>
    </row>
    <row r="11" spans="1:10" x14ac:dyDescent="0.2">
      <c r="A11" s="6">
        <v>5</v>
      </c>
      <c r="B11" s="22">
        <v>2</v>
      </c>
      <c r="C11" s="22" t="s">
        <v>235</v>
      </c>
      <c r="D11" s="26" t="s">
        <v>236</v>
      </c>
      <c r="E11" s="22" t="s">
        <v>237</v>
      </c>
      <c r="F11" s="22" t="s">
        <v>236</v>
      </c>
      <c r="G11" s="22">
        <v>9.7239999999999993E-2</v>
      </c>
      <c r="H11" s="44">
        <f>Tabla15[[#This Row],[Unit Price]]*Tabla15[[#This Row],[Qty]]</f>
        <v>0.19447999999999999</v>
      </c>
      <c r="I11" s="27" t="s">
        <v>252</v>
      </c>
      <c r="J11" s="6"/>
    </row>
    <row r="12" spans="1:10" ht="15" x14ac:dyDescent="0.25">
      <c r="A12" s="6" t="s">
        <v>128</v>
      </c>
      <c r="C12" s="22"/>
      <c r="D12" s="32"/>
      <c r="E12" s="8"/>
      <c r="F12" s="22"/>
      <c r="G12" s="22"/>
      <c r="H12" s="32">
        <f>SUBTOTAL(109,Tabla15[Extended Price])</f>
        <v>1.0902400000000001</v>
      </c>
      <c r="J12" s="6"/>
    </row>
  </sheetData>
  <mergeCells count="1">
    <mergeCell ref="B4:E4"/>
  </mergeCells>
  <conditionalFormatting sqref="J7:J11">
    <cfRule type="cellIs" dxfId="28" priority="1" operator="notEqual">
      <formula>"YES"</formula>
    </cfRule>
  </conditionalFormatting>
  <conditionalFormatting sqref="J7:J11">
    <cfRule type="cellIs" dxfId="27" priority="2" operator="equal">
      <formula>"Yes"</formula>
    </cfRule>
  </conditionalFormatting>
  <hyperlinks>
    <hyperlink ref="I7" r:id="rId1" xr:uid="{381DD68A-2CA4-46C0-A867-834CA195E7A3}"/>
    <hyperlink ref="I8" r:id="rId2" xr:uid="{3B22CBBA-9DFF-4063-9EA0-759B1D2B55B3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C27" sqref="C27"/>
    </sheetView>
  </sheetViews>
  <sheetFormatPr baseColWidth="10" defaultColWidth="14.42578125" defaultRowHeight="15" customHeight="1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7.5703125" bestFit="1" customWidth="1"/>
    <col min="6" max="6" width="9.85546875" bestFit="1" customWidth="1"/>
    <col min="7" max="7" width="15.28515625" bestFit="1" customWidth="1"/>
  </cols>
  <sheetData>
    <row r="1" spans="1:27" ht="15.75" customHeight="1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43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5">
      <c r="A4" s="12" t="s">
        <v>44</v>
      </c>
      <c r="B4" s="12" t="s">
        <v>45</v>
      </c>
      <c r="C4" s="12" t="s">
        <v>46</v>
      </c>
      <c r="D4" s="12"/>
      <c r="E4" s="12" t="s">
        <v>48</v>
      </c>
      <c r="F4" s="12" t="s">
        <v>49</v>
      </c>
      <c r="G4" s="12" t="s">
        <v>47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51</v>
      </c>
      <c r="G5" s="20" t="s">
        <v>50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13"/>
      <c r="B6" s="13"/>
      <c r="C6" s="13"/>
      <c r="D6" s="13"/>
      <c r="E6" s="14"/>
      <c r="F6" s="13"/>
      <c r="G6" s="2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13"/>
      <c r="B7" s="13"/>
      <c r="C7" s="13"/>
      <c r="D7" s="13"/>
      <c r="E7" s="14"/>
      <c r="F7" s="13"/>
      <c r="G7" s="2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13"/>
      <c r="B8" s="13"/>
      <c r="C8" s="13"/>
      <c r="D8" s="13"/>
      <c r="E8" s="13"/>
      <c r="F8" s="13"/>
      <c r="G8" s="2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5">
      <c r="A9" s="13"/>
      <c r="B9" s="13"/>
      <c r="C9" s="13"/>
      <c r="D9" s="13"/>
      <c r="E9" s="13"/>
      <c r="F9" s="13"/>
      <c r="G9" s="2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13"/>
      <c r="B10" s="13"/>
      <c r="C10" s="13"/>
      <c r="D10" s="13"/>
      <c r="E10" s="13"/>
      <c r="F10" s="13"/>
      <c r="G10" s="2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13"/>
      <c r="B11" s="13"/>
      <c r="C11" s="13"/>
      <c r="D11" s="13"/>
      <c r="E11" s="13"/>
      <c r="F11" s="13"/>
      <c r="G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13"/>
      <c r="B12" s="13"/>
      <c r="C12" s="13"/>
      <c r="D12" s="13"/>
      <c r="E12" s="13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13"/>
      <c r="B13" s="13"/>
      <c r="C13" s="13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3"/>
      <c r="B25" s="13"/>
      <c r="C25" s="13"/>
      <c r="D25" s="13"/>
      <c r="E25" s="13"/>
      <c r="F25" s="13"/>
      <c r="G25" s="2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>
      <selection activeCell="F26" activeCellId="1" sqref="D25 F26"/>
    </sheetView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56" t="s">
        <v>52</v>
      </c>
      <c r="C4" s="57"/>
      <c r="D4" s="5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53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54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55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56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57</v>
      </c>
      <c r="C11" s="19" t="s">
        <v>58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59</v>
      </c>
      <c r="C12" s="17" t="s">
        <v>60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CPU BOOM</vt:lpstr>
      <vt:lpstr>DCDC_BOM</vt:lpstr>
      <vt:lpstr>INPUT BOOM</vt:lpstr>
      <vt:lpstr>DISPLAY BOOM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2021-03-30T13:25:03Z</dcterms:modified>
</cp:coreProperties>
</file>