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juba\Desktop\"/>
    </mc:Choice>
  </mc:AlternateContent>
  <xr:revisionPtr revIDLastSave="0" documentId="13_ncr:1_{E4445ACC-7984-4CC0-B06B-24953589FA56}" xr6:coauthVersionLast="47" xr6:coauthVersionMax="47" xr10:uidLastSave="{00000000-0000-0000-0000-000000000000}"/>
  <bookViews>
    <workbookView xWindow="-120" yWindow="-120" windowWidth="29040" windowHeight="15840" xr2:uid="{B085CA29-B687-4D99-9DFE-6F1988540AA3}"/>
  </bookViews>
  <sheets>
    <sheet name="Base (2)" sheetId="4" r:id="rId1"/>
    <sheet name="Base" sheetId="1" r:id="rId2"/>
    <sheet name="Sheet1" sheetId="3" r:id="rId3"/>
    <sheet name="Bonus" sheetId="2" r:id="rId4"/>
    <sheet name="mic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" i="4" l="1"/>
  <c r="E33" i="4"/>
  <c r="E32" i="4"/>
  <c r="E31" i="4"/>
  <c r="E30" i="4"/>
  <c r="E40" i="5"/>
  <c r="F40" i="5" s="1"/>
  <c r="E39" i="5"/>
  <c r="F39" i="5" s="1"/>
  <c r="E38" i="5"/>
  <c r="E37" i="5"/>
  <c r="F37" i="5" s="1"/>
  <c r="E36" i="5"/>
  <c r="L11" i="5"/>
  <c r="L9" i="5"/>
  <c r="L5" i="5"/>
  <c r="L12" i="5"/>
  <c r="K12" i="5" s="1"/>
  <c r="M12" i="5"/>
  <c r="K11" i="5"/>
  <c r="M11" i="5"/>
  <c r="D11" i="5"/>
  <c r="E11" i="5"/>
  <c r="C11" i="5"/>
  <c r="L6" i="5" s="1"/>
  <c r="E41" i="5"/>
  <c r="F41" i="5" s="1"/>
  <c r="F38" i="5"/>
  <c r="F36" i="5"/>
  <c r="E35" i="5"/>
  <c r="F35" i="5" s="1"/>
  <c r="E34" i="5"/>
  <c r="F34" i="5" s="1"/>
  <c r="E33" i="5"/>
  <c r="F33" i="5" s="1"/>
  <c r="E32" i="5"/>
  <c r="F32" i="5" s="1"/>
  <c r="E31" i="5"/>
  <c r="F31" i="5" s="1"/>
  <c r="E30" i="5"/>
  <c r="F30" i="5" s="1"/>
  <c r="E18" i="5"/>
  <c r="F30" i="4"/>
  <c r="F31" i="4"/>
  <c r="F32" i="4"/>
  <c r="F33" i="4"/>
  <c r="E34" i="4"/>
  <c r="F34" i="4" s="1"/>
  <c r="E35" i="4"/>
  <c r="F35" i="4" s="1"/>
  <c r="E36" i="4"/>
  <c r="F36" i="4" s="1"/>
  <c r="E37" i="4"/>
  <c r="F37" i="4" s="1"/>
  <c r="E38" i="4"/>
  <c r="F38" i="4" s="1"/>
  <c r="E39" i="4"/>
  <c r="F39" i="4" s="1"/>
  <c r="E40" i="4"/>
  <c r="F40" i="4" s="1"/>
  <c r="E41" i="4"/>
  <c r="F41" i="4" s="1"/>
  <c r="E18" i="4"/>
  <c r="Z15" i="4"/>
  <c r="U13" i="4"/>
  <c r="AE11" i="4"/>
  <c r="K11" i="4"/>
  <c r="E11" i="4"/>
  <c r="D11" i="4"/>
  <c r="C11" i="4"/>
  <c r="AE10" i="4"/>
  <c r="K10" i="4"/>
  <c r="P19" i="4" s="1"/>
  <c r="AE9" i="4"/>
  <c r="K9" i="4"/>
  <c r="P8" i="4"/>
  <c r="P7" i="4"/>
  <c r="P6" i="4"/>
  <c r="P5" i="4"/>
  <c r="P4" i="4"/>
  <c r="P3" i="4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8" i="1"/>
  <c r="F48" i="1" s="1"/>
  <c r="E45" i="1"/>
  <c r="F45" i="1" s="1"/>
  <c r="E44" i="1"/>
  <c r="F44" i="1" s="1"/>
  <c r="E42" i="1"/>
  <c r="F42" i="1" s="1"/>
  <c r="E40" i="1"/>
  <c r="F40" i="1" s="1"/>
  <c r="E41" i="1"/>
  <c r="F41" i="1" s="1"/>
  <c r="E39" i="1"/>
  <c r="F39" i="1" s="1"/>
  <c r="E37" i="1"/>
  <c r="F37" i="1" s="1"/>
  <c r="E36" i="1"/>
  <c r="F36" i="1" s="1"/>
  <c r="E35" i="1"/>
  <c r="F35" i="1" s="1"/>
  <c r="E34" i="1"/>
  <c r="F34" i="1" s="1"/>
  <c r="E33" i="1"/>
  <c r="F33" i="1" s="1"/>
  <c r="E38" i="1"/>
  <c r="F38" i="1" s="1"/>
  <c r="F31" i="1"/>
  <c r="F32" i="1"/>
  <c r="F43" i="1"/>
  <c r="F46" i="1"/>
  <c r="F47" i="1"/>
  <c r="F49" i="1"/>
  <c r="F30" i="1"/>
  <c r="AE11" i="1"/>
  <c r="AE10" i="1"/>
  <c r="AE9" i="1"/>
  <c r="D11" i="1"/>
  <c r="E11" i="1"/>
  <c r="C11" i="1"/>
  <c r="O3" i="2"/>
  <c r="O5" i="2" s="1"/>
  <c r="K10" i="1"/>
  <c r="Z15" i="1"/>
  <c r="U13" i="1"/>
  <c r="P8" i="1"/>
  <c r="P7" i="1"/>
  <c r="P6" i="1"/>
  <c r="P5" i="1"/>
  <c r="P4" i="1"/>
  <c r="P3" i="1"/>
  <c r="K11" i="1"/>
  <c r="K9" i="1"/>
  <c r="E18" i="1"/>
  <c r="K9" i="5" l="1"/>
  <c r="M9" i="5"/>
  <c r="M6" i="5"/>
  <c r="K6" i="5"/>
  <c r="F11" i="5"/>
  <c r="L10" i="5"/>
  <c r="L8" i="5"/>
  <c r="L7" i="5"/>
  <c r="P31" i="5"/>
  <c r="F11" i="4"/>
  <c r="P20" i="4" s="1"/>
  <c r="P21" i="4" s="1"/>
  <c r="P31" i="4"/>
  <c r="P31" i="1"/>
  <c r="F11" i="1"/>
  <c r="P19" i="1"/>
  <c r="M7" i="5" l="1"/>
  <c r="K7" i="5"/>
  <c r="K10" i="5"/>
  <c r="M10" i="5"/>
  <c r="K8" i="5"/>
  <c r="M8" i="5"/>
  <c r="K5" i="5"/>
  <c r="M5" i="5"/>
  <c r="P32" i="5"/>
  <c r="P33" i="5" s="1"/>
  <c r="P32" i="4"/>
  <c r="P33" i="4" s="1"/>
  <c r="P20" i="1"/>
  <c r="P21" i="1" s="1"/>
  <c r="P32" i="1"/>
  <c r="P33" i="1" s="1"/>
  <c r="O14" i="5" l="1"/>
</calcChain>
</file>

<file path=xl/sharedStrings.xml><?xml version="1.0" encoding="utf-8"?>
<sst xmlns="http://schemas.openxmlformats.org/spreadsheetml/2006/main" count="176" uniqueCount="45">
  <si>
    <t>REEL 1</t>
  </si>
  <si>
    <t>REEL 2</t>
  </si>
  <si>
    <t>REEL 3</t>
  </si>
  <si>
    <t>COMBINATIONS</t>
  </si>
  <si>
    <t>PAYS</t>
  </si>
  <si>
    <t>X</t>
  </si>
  <si>
    <t>TOTAL PAYOUTS</t>
  </si>
  <si>
    <t>TOTAL COMBINATIONS</t>
  </si>
  <si>
    <t>PAYOUT PERCENTAGE</t>
  </si>
  <si>
    <t>PICK ONE!</t>
  </si>
  <si>
    <t>EXPECTED VALUE</t>
  </si>
  <si>
    <t>COMBO</t>
  </si>
  <si>
    <t>PAY</t>
  </si>
  <si>
    <t>crnja</t>
  </si>
  <si>
    <t>Kokoska</t>
  </si>
  <si>
    <t>Petao</t>
  </si>
  <si>
    <t>Sombrero</t>
  </si>
  <si>
    <t>Batak</t>
  </si>
  <si>
    <t>Kofica</t>
  </si>
  <si>
    <t>NAS:</t>
  </si>
  <si>
    <t>6..</t>
  </si>
  <si>
    <t>.6.</t>
  </si>
  <si>
    <t>..6</t>
  </si>
  <si>
    <t>1 1 1</t>
  </si>
  <si>
    <t>2 2 2</t>
  </si>
  <si>
    <t>3 3 3</t>
  </si>
  <si>
    <t>6 6 6</t>
  </si>
  <si>
    <t>5 5 5</t>
  </si>
  <si>
    <t>4 4 4</t>
  </si>
  <si>
    <t>1 1 X</t>
  </si>
  <si>
    <t>1 X 1</t>
  </si>
  <si>
    <t>X 1 1</t>
  </si>
  <si>
    <t>1 X X</t>
  </si>
  <si>
    <t>X 1 X</t>
  </si>
  <si>
    <t xml:space="preserve"> </t>
  </si>
  <si>
    <t>X X 1</t>
  </si>
  <si>
    <t>Gustavo</t>
  </si>
  <si>
    <t>1/prob</t>
  </si>
  <si>
    <t>1/prob * RTP</t>
  </si>
  <si>
    <t>RTP</t>
  </si>
  <si>
    <t>prob</t>
  </si>
  <si>
    <t>2G</t>
  </si>
  <si>
    <t>1G</t>
  </si>
  <si>
    <t>SUMA (prob * pay)</t>
  </si>
  <si>
    <t>gustavo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</si>
</sst>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/>
    <xf numFmtId="0" fontId="0" fillId="0" borderId="0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5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4" xfId="0" applyFill="1" applyBorder="1"/>
    <xf numFmtId="0" fontId="0" fillId="3" borderId="1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/>
    <xf numFmtId="0" fontId="0" fillId="0" borderId="5" xfId="0" applyBorder="1" applyAlignment="1">
      <alignment horizontal="center"/>
    </xf>
    <xf numFmtId="0" fontId="0" fillId="0" borderId="0" xfId="0" applyBorder="1" applyAlignment="1"/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/>
    <xf numFmtId="0" fontId="0" fillId="0" borderId="14" xfId="0" applyBorder="1" applyAlignment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5" borderId="5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0" xfId="0" applyFill="1"/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1B09-160E-4EEA-8017-DABD0B65AC89}">
  <dimension ref="A1:AE70"/>
  <sheetViews>
    <sheetView tabSelected="1" zoomScale="115" zoomScaleNormal="115" workbookViewId="0">
      <selection activeCell="E16" sqref="E16"/>
    </sheetView>
  </sheetViews>
  <sheetFormatPr defaultRowHeight="15" x14ac:dyDescent="0.25"/>
  <cols>
    <col min="1" max="1" width="6.85546875" customWidth="1"/>
    <col min="2" max="2" width="10.140625" customWidth="1"/>
    <col min="8" max="10" width="2.85546875" style="1" customWidth="1"/>
    <col min="11" max="11" width="5.5703125" style="1" customWidth="1"/>
    <col min="12" max="12" width="6.42578125" customWidth="1"/>
    <col min="13" max="15" width="2.85546875" customWidth="1"/>
    <col min="16" max="16" width="9.85546875" style="1" customWidth="1"/>
    <col min="17" max="17" width="6.42578125" customWidth="1"/>
    <col min="18" max="20" width="2.85546875" customWidth="1"/>
    <col min="21" max="21" width="5.5703125" style="1" customWidth="1"/>
    <col min="22" max="22" width="6.42578125" customWidth="1"/>
    <col min="23" max="25" width="2.85546875" customWidth="1"/>
    <col min="26" max="26" width="5.5703125" style="1" customWidth="1"/>
  </cols>
  <sheetData>
    <row r="1" spans="1:31" ht="15.75" thickBot="1" x14ac:dyDescent="0.3"/>
    <row r="2" spans="1:31" ht="15.75" thickBot="1" x14ac:dyDescent="0.3">
      <c r="H2" s="40" t="s">
        <v>11</v>
      </c>
      <c r="I2" s="41"/>
      <c r="J2" s="42"/>
      <c r="K2" s="13" t="s">
        <v>12</v>
      </c>
      <c r="M2" s="40" t="s">
        <v>11</v>
      </c>
      <c r="N2" s="41"/>
      <c r="O2" s="42"/>
      <c r="P2" s="13" t="s">
        <v>12</v>
      </c>
      <c r="R2" s="40" t="s">
        <v>11</v>
      </c>
      <c r="S2" s="41"/>
      <c r="T2" s="42"/>
      <c r="U2" s="13" t="s">
        <v>12</v>
      </c>
      <c r="W2" s="40" t="s">
        <v>11</v>
      </c>
      <c r="X2" s="41"/>
      <c r="Y2" s="42"/>
      <c r="Z2" s="13" t="s">
        <v>12</v>
      </c>
      <c r="AB2" s="40" t="s">
        <v>11</v>
      </c>
      <c r="AC2" s="41"/>
      <c r="AD2" s="42"/>
      <c r="AE2" s="13" t="s">
        <v>12</v>
      </c>
    </row>
    <row r="3" spans="1:31" ht="15.75" thickBot="1" x14ac:dyDescent="0.3">
      <c r="C3" s="11" t="s">
        <v>0</v>
      </c>
      <c r="D3" s="11" t="s">
        <v>1</v>
      </c>
      <c r="E3" s="11" t="s">
        <v>2</v>
      </c>
      <c r="H3" s="28">
        <v>1</v>
      </c>
      <c r="I3" s="3">
        <v>2</v>
      </c>
      <c r="J3" s="4">
        <v>4</v>
      </c>
      <c r="K3" s="4"/>
      <c r="L3" s="6"/>
      <c r="M3" s="37">
        <v>2</v>
      </c>
      <c r="N3" s="38">
        <v>2</v>
      </c>
      <c r="O3" s="39">
        <v>4</v>
      </c>
      <c r="P3" s="39">
        <f>D22</f>
        <v>1</v>
      </c>
      <c r="Q3" s="6"/>
      <c r="R3" s="28">
        <v>3</v>
      </c>
      <c r="S3" s="3">
        <v>2</v>
      </c>
      <c r="T3" s="4">
        <v>4</v>
      </c>
      <c r="U3" s="4"/>
      <c r="V3" s="6"/>
      <c r="W3" s="28">
        <v>4</v>
      </c>
      <c r="X3" s="3">
        <v>2</v>
      </c>
      <c r="Y3" s="4">
        <v>4</v>
      </c>
      <c r="Z3" s="4"/>
      <c r="AA3" s="16"/>
      <c r="AB3" s="28">
        <v>1</v>
      </c>
      <c r="AC3" s="3">
        <v>2</v>
      </c>
      <c r="AD3" s="4">
        <v>4</v>
      </c>
      <c r="AE3" s="4"/>
    </row>
    <row r="4" spans="1:31" x14ac:dyDescent="0.25">
      <c r="A4">
        <v>1</v>
      </c>
      <c r="B4" t="s">
        <v>44</v>
      </c>
      <c r="C4" s="19">
        <v>1</v>
      </c>
      <c r="D4" s="19">
        <v>1</v>
      </c>
      <c r="E4" s="19">
        <v>1</v>
      </c>
      <c r="H4" s="30">
        <v>1</v>
      </c>
      <c r="I4" s="6">
        <v>2</v>
      </c>
      <c r="J4" s="7">
        <v>3</v>
      </c>
      <c r="K4" s="7"/>
      <c r="L4" s="6"/>
      <c r="M4" s="34">
        <v>2</v>
      </c>
      <c r="N4" s="35">
        <v>2</v>
      </c>
      <c r="O4" s="36">
        <v>3</v>
      </c>
      <c r="P4" s="36">
        <f>D22</f>
        <v>1</v>
      </c>
      <c r="Q4" s="6"/>
      <c r="R4" s="30">
        <v>3</v>
      </c>
      <c r="S4" s="6">
        <v>2</v>
      </c>
      <c r="T4" s="7">
        <v>3</v>
      </c>
      <c r="U4" s="7"/>
      <c r="V4" s="6"/>
      <c r="W4" s="30">
        <v>4</v>
      </c>
      <c r="X4" s="6">
        <v>2</v>
      </c>
      <c r="Y4" s="7">
        <v>3</v>
      </c>
      <c r="Z4" s="7"/>
      <c r="AA4" s="16"/>
      <c r="AB4" s="30">
        <v>1</v>
      </c>
      <c r="AC4" s="6">
        <v>2</v>
      </c>
      <c r="AD4" s="7">
        <v>3</v>
      </c>
      <c r="AE4" s="7"/>
    </row>
    <row r="5" spans="1:31" x14ac:dyDescent="0.25">
      <c r="A5">
        <v>2</v>
      </c>
      <c r="B5" t="s">
        <v>14</v>
      </c>
      <c r="C5" s="20">
        <v>1</v>
      </c>
      <c r="D5" s="20">
        <v>2</v>
      </c>
      <c r="E5" s="20">
        <v>2</v>
      </c>
      <c r="H5" s="30">
        <v>1</v>
      </c>
      <c r="I5" s="6">
        <v>2</v>
      </c>
      <c r="J5" s="7">
        <v>1</v>
      </c>
      <c r="K5" s="7"/>
      <c r="L5" s="6"/>
      <c r="M5" s="34">
        <v>2</v>
      </c>
      <c r="N5" s="35">
        <v>2</v>
      </c>
      <c r="O5" s="36">
        <v>1</v>
      </c>
      <c r="P5" s="36">
        <f>D22</f>
        <v>1</v>
      </c>
      <c r="Q5" s="6"/>
      <c r="R5" s="30">
        <v>3</v>
      </c>
      <c r="S5" s="6">
        <v>2</v>
      </c>
      <c r="T5" s="7">
        <v>1</v>
      </c>
      <c r="U5" s="7"/>
      <c r="V5" s="6"/>
      <c r="W5" s="30">
        <v>4</v>
      </c>
      <c r="X5" s="6">
        <v>2</v>
      </c>
      <c r="Y5" s="7">
        <v>1</v>
      </c>
      <c r="Z5" s="7"/>
      <c r="AA5" s="16"/>
      <c r="AB5" s="30">
        <v>1</v>
      </c>
      <c r="AC5" s="6">
        <v>2</v>
      </c>
      <c r="AD5" s="7">
        <v>1</v>
      </c>
      <c r="AE5" s="7"/>
    </row>
    <row r="6" spans="1:31" x14ac:dyDescent="0.25">
      <c r="A6">
        <v>3</v>
      </c>
      <c r="B6" t="s">
        <v>15</v>
      </c>
      <c r="C6" s="20">
        <v>2</v>
      </c>
      <c r="D6" s="20">
        <v>2</v>
      </c>
      <c r="E6" s="20">
        <v>1</v>
      </c>
      <c r="H6" s="30">
        <v>1</v>
      </c>
      <c r="I6" s="6">
        <v>2</v>
      </c>
      <c r="J6" s="7">
        <v>4</v>
      </c>
      <c r="K6" s="7"/>
      <c r="L6" s="6"/>
      <c r="M6" s="34">
        <v>2</v>
      </c>
      <c r="N6" s="35">
        <v>2</v>
      </c>
      <c r="O6" s="36">
        <v>4</v>
      </c>
      <c r="P6" s="36">
        <f>D22</f>
        <v>1</v>
      </c>
      <c r="Q6" s="6"/>
      <c r="R6" s="30">
        <v>3</v>
      </c>
      <c r="S6" s="6">
        <v>2</v>
      </c>
      <c r="T6" s="7">
        <v>4</v>
      </c>
      <c r="U6" s="7"/>
      <c r="V6" s="6"/>
      <c r="W6" s="30">
        <v>4</v>
      </c>
      <c r="X6" s="6">
        <v>2</v>
      </c>
      <c r="Y6" s="7">
        <v>4</v>
      </c>
      <c r="Z6" s="7"/>
      <c r="AA6" s="16"/>
      <c r="AB6" s="30">
        <v>1</v>
      </c>
      <c r="AC6" s="6">
        <v>2</v>
      </c>
      <c r="AD6" s="7">
        <v>4</v>
      </c>
      <c r="AE6" s="7"/>
    </row>
    <row r="7" spans="1:31" x14ac:dyDescent="0.25">
      <c r="A7">
        <v>4</v>
      </c>
      <c r="B7" t="s">
        <v>16</v>
      </c>
      <c r="C7" s="20">
        <v>4</v>
      </c>
      <c r="D7" s="20">
        <v>5</v>
      </c>
      <c r="E7" s="20">
        <v>4</v>
      </c>
      <c r="H7" s="30">
        <v>1</v>
      </c>
      <c r="I7" s="6">
        <v>2</v>
      </c>
      <c r="J7" s="7">
        <v>3</v>
      </c>
      <c r="K7" s="7"/>
      <c r="L7" s="6"/>
      <c r="M7" s="34">
        <v>2</v>
      </c>
      <c r="N7" s="35">
        <v>2</v>
      </c>
      <c r="O7" s="36">
        <v>3</v>
      </c>
      <c r="P7" s="36">
        <f>D22</f>
        <v>1</v>
      </c>
      <c r="Q7" s="6"/>
      <c r="R7" s="30">
        <v>3</v>
      </c>
      <c r="S7" s="6">
        <v>2</v>
      </c>
      <c r="T7" s="7">
        <v>3</v>
      </c>
      <c r="U7" s="7"/>
      <c r="V7" s="6"/>
      <c r="W7" s="30">
        <v>4</v>
      </c>
      <c r="X7" s="6">
        <v>2</v>
      </c>
      <c r="Y7" s="7">
        <v>3</v>
      </c>
      <c r="Z7" s="7"/>
      <c r="AA7" s="16"/>
      <c r="AB7" s="30">
        <v>1</v>
      </c>
      <c r="AC7" s="6">
        <v>2</v>
      </c>
      <c r="AD7" s="7">
        <v>3</v>
      </c>
      <c r="AE7" s="7"/>
    </row>
    <row r="8" spans="1:31" x14ac:dyDescent="0.25">
      <c r="A8">
        <v>5</v>
      </c>
      <c r="B8" t="s">
        <v>17</v>
      </c>
      <c r="C8" s="20">
        <v>3</v>
      </c>
      <c r="D8" s="20">
        <v>5</v>
      </c>
      <c r="E8" s="20">
        <v>3</v>
      </c>
      <c r="H8" s="30">
        <v>1</v>
      </c>
      <c r="I8" s="6">
        <v>2</v>
      </c>
      <c r="J8" s="7">
        <v>1</v>
      </c>
      <c r="K8" s="7"/>
      <c r="L8" s="6"/>
      <c r="M8" s="34">
        <v>2</v>
      </c>
      <c r="N8" s="35">
        <v>2</v>
      </c>
      <c r="O8" s="36">
        <v>1</v>
      </c>
      <c r="P8" s="36">
        <f>D22</f>
        <v>1</v>
      </c>
      <c r="Q8" s="6"/>
      <c r="R8" s="30">
        <v>3</v>
      </c>
      <c r="S8" s="6">
        <v>2</v>
      </c>
      <c r="T8" s="7">
        <v>1</v>
      </c>
      <c r="U8" s="7"/>
      <c r="V8" s="6"/>
      <c r="W8" s="30">
        <v>4</v>
      </c>
      <c r="X8" s="6">
        <v>2</v>
      </c>
      <c r="Y8" s="7">
        <v>1</v>
      </c>
      <c r="Z8" s="7"/>
      <c r="AA8" s="16"/>
      <c r="AB8" s="30">
        <v>1</v>
      </c>
      <c r="AC8" s="6">
        <v>2</v>
      </c>
      <c r="AD8" s="7">
        <v>1</v>
      </c>
      <c r="AE8" s="7"/>
    </row>
    <row r="9" spans="1:31" x14ac:dyDescent="0.25">
      <c r="A9" s="12">
        <v>6</v>
      </c>
      <c r="B9" s="51" t="s">
        <v>18</v>
      </c>
      <c r="C9" s="58">
        <v>5</v>
      </c>
      <c r="D9" s="58">
        <v>1</v>
      </c>
      <c r="E9" s="58">
        <v>5</v>
      </c>
      <c r="H9" s="34">
        <v>1</v>
      </c>
      <c r="I9" s="35">
        <v>1</v>
      </c>
      <c r="J9" s="36">
        <v>4</v>
      </c>
      <c r="K9" s="36">
        <f>D21</f>
        <v>1</v>
      </c>
      <c r="L9" s="6"/>
      <c r="M9" s="30">
        <v>2</v>
      </c>
      <c r="N9" s="6">
        <v>1</v>
      </c>
      <c r="O9" s="7">
        <v>4</v>
      </c>
      <c r="P9" s="7"/>
      <c r="Q9" s="6"/>
      <c r="R9" s="30">
        <v>3</v>
      </c>
      <c r="S9" s="6">
        <v>1</v>
      </c>
      <c r="T9" s="7">
        <v>4</v>
      </c>
      <c r="U9" s="7"/>
      <c r="V9" s="6"/>
      <c r="W9" s="30">
        <v>4</v>
      </c>
      <c r="X9" s="6">
        <v>1</v>
      </c>
      <c r="Y9" s="7">
        <v>4</v>
      </c>
      <c r="Z9" s="7"/>
      <c r="AA9" s="16"/>
      <c r="AB9" s="34">
        <v>1</v>
      </c>
      <c r="AC9" s="35">
        <v>1</v>
      </c>
      <c r="AD9" s="36">
        <v>4</v>
      </c>
      <c r="AE9" s="36">
        <f>X21</f>
        <v>0</v>
      </c>
    </row>
    <row r="10" spans="1:31" x14ac:dyDescent="0.25">
      <c r="C10" s="1"/>
      <c r="D10" s="1"/>
      <c r="E10" s="1"/>
      <c r="H10" s="34">
        <v>1</v>
      </c>
      <c r="I10" s="35">
        <v>1</v>
      </c>
      <c r="J10" s="36">
        <v>3</v>
      </c>
      <c r="K10" s="36">
        <f>D21</f>
        <v>1</v>
      </c>
      <c r="L10" s="6"/>
      <c r="M10" s="52">
        <v>2</v>
      </c>
      <c r="N10" s="53">
        <v>1</v>
      </c>
      <c r="O10" s="54">
        <v>3</v>
      </c>
      <c r="P10" s="7"/>
      <c r="Q10" s="6"/>
      <c r="R10" s="30">
        <v>3</v>
      </c>
      <c r="S10" s="6">
        <v>1</v>
      </c>
      <c r="T10" s="7">
        <v>3</v>
      </c>
      <c r="U10" s="7"/>
      <c r="V10" s="6"/>
      <c r="W10" s="30">
        <v>4</v>
      </c>
      <c r="X10" s="6">
        <v>1</v>
      </c>
      <c r="Y10" s="7">
        <v>3</v>
      </c>
      <c r="Z10" s="7"/>
      <c r="AA10" s="16"/>
      <c r="AB10" s="34">
        <v>1</v>
      </c>
      <c r="AC10" s="35">
        <v>1</v>
      </c>
      <c r="AD10" s="36">
        <v>3</v>
      </c>
      <c r="AE10" s="36">
        <f>X21</f>
        <v>0</v>
      </c>
    </row>
    <row r="11" spans="1:31" x14ac:dyDescent="0.25">
      <c r="C11">
        <f>SUM(C4:C9)</f>
        <v>16</v>
      </c>
      <c r="D11">
        <f t="shared" ref="D11:E11" si="0">SUM(D4:D9)</f>
        <v>16</v>
      </c>
      <c r="E11">
        <f t="shared" si="0"/>
        <v>16</v>
      </c>
      <c r="F11">
        <f>C11*D11*E11</f>
        <v>4096</v>
      </c>
      <c r="H11" s="55">
        <v>1</v>
      </c>
      <c r="I11" s="56">
        <v>1</v>
      </c>
      <c r="J11" s="57">
        <v>1</v>
      </c>
      <c r="K11" s="36">
        <f>D23</f>
        <v>3</v>
      </c>
      <c r="L11" s="6"/>
      <c r="M11" s="30">
        <v>2</v>
      </c>
      <c r="N11" s="6">
        <v>1</v>
      </c>
      <c r="O11" s="7">
        <v>1</v>
      </c>
      <c r="P11" s="7"/>
      <c r="Q11" s="6"/>
      <c r="R11" s="30">
        <v>3</v>
      </c>
      <c r="S11" s="6">
        <v>1</v>
      </c>
      <c r="T11" s="7">
        <v>1</v>
      </c>
      <c r="U11" s="7"/>
      <c r="V11" s="6"/>
      <c r="W11" s="30">
        <v>4</v>
      </c>
      <c r="X11" s="6">
        <v>1</v>
      </c>
      <c r="Y11" s="7">
        <v>1</v>
      </c>
      <c r="Z11" s="7"/>
      <c r="AA11" s="16"/>
      <c r="AB11" s="55">
        <v>1</v>
      </c>
      <c r="AC11" s="56">
        <v>1</v>
      </c>
      <c r="AD11" s="57">
        <v>1</v>
      </c>
      <c r="AE11" s="36">
        <f>X23</f>
        <v>0</v>
      </c>
    </row>
    <row r="12" spans="1:31" x14ac:dyDescent="0.25">
      <c r="H12" s="30">
        <v>1</v>
      </c>
      <c r="I12" s="6">
        <v>3</v>
      </c>
      <c r="J12" s="7">
        <v>4</v>
      </c>
      <c r="K12" s="7"/>
      <c r="L12" s="6"/>
      <c r="M12" s="30">
        <v>2</v>
      </c>
      <c r="N12" s="6">
        <v>3</v>
      </c>
      <c r="O12" s="7">
        <v>4</v>
      </c>
      <c r="P12" s="7"/>
      <c r="Q12" s="6"/>
      <c r="R12" s="30">
        <v>3</v>
      </c>
      <c r="S12" s="6">
        <v>3</v>
      </c>
      <c r="T12" s="7">
        <v>4</v>
      </c>
      <c r="U12" s="7"/>
      <c r="V12" s="6"/>
      <c r="W12" s="30">
        <v>4</v>
      </c>
      <c r="X12" s="6">
        <v>3</v>
      </c>
      <c r="Y12" s="7">
        <v>4</v>
      </c>
      <c r="Z12" s="7"/>
      <c r="AA12" s="16"/>
      <c r="AB12" s="30">
        <v>1</v>
      </c>
      <c r="AC12" s="6">
        <v>3</v>
      </c>
      <c r="AD12" s="7">
        <v>4</v>
      </c>
      <c r="AE12" s="7"/>
    </row>
    <row r="13" spans="1:31" x14ac:dyDescent="0.25">
      <c r="H13" s="30">
        <v>1</v>
      </c>
      <c r="I13" s="6">
        <v>3</v>
      </c>
      <c r="J13" s="7">
        <v>3</v>
      </c>
      <c r="K13" s="7"/>
      <c r="L13" s="6"/>
      <c r="M13" s="30">
        <v>2</v>
      </c>
      <c r="N13" s="6">
        <v>3</v>
      </c>
      <c r="O13" s="7">
        <v>3</v>
      </c>
      <c r="P13" s="7"/>
      <c r="Q13" s="6"/>
      <c r="R13" s="34">
        <v>3</v>
      </c>
      <c r="S13" s="35">
        <v>3</v>
      </c>
      <c r="T13" s="36">
        <v>3</v>
      </c>
      <c r="U13" s="36">
        <f>D25</f>
        <v>15</v>
      </c>
      <c r="V13" s="6"/>
      <c r="W13" s="30">
        <v>4</v>
      </c>
      <c r="X13" s="6">
        <v>3</v>
      </c>
      <c r="Y13" s="7">
        <v>3</v>
      </c>
      <c r="Z13" s="7"/>
      <c r="AA13" s="16"/>
      <c r="AB13" s="30">
        <v>1</v>
      </c>
      <c r="AC13" s="6">
        <v>3</v>
      </c>
      <c r="AD13" s="7">
        <v>3</v>
      </c>
      <c r="AE13" s="7"/>
    </row>
    <row r="14" spans="1:31" x14ac:dyDescent="0.25">
      <c r="H14" s="30">
        <v>1</v>
      </c>
      <c r="I14" s="6">
        <v>3</v>
      </c>
      <c r="J14" s="7">
        <v>1</v>
      </c>
      <c r="K14" s="7"/>
      <c r="L14" s="6"/>
      <c r="M14" s="30">
        <v>2</v>
      </c>
      <c r="N14" s="6">
        <v>3</v>
      </c>
      <c r="O14" s="7">
        <v>1</v>
      </c>
      <c r="P14" s="7"/>
      <c r="Q14" s="6"/>
      <c r="R14" s="30">
        <v>3</v>
      </c>
      <c r="S14" s="6">
        <v>3</v>
      </c>
      <c r="T14" s="7">
        <v>1</v>
      </c>
      <c r="U14" s="7"/>
      <c r="V14" s="6"/>
      <c r="W14" s="30">
        <v>4</v>
      </c>
      <c r="X14" s="6">
        <v>3</v>
      </c>
      <c r="Y14" s="7">
        <v>1</v>
      </c>
      <c r="Z14" s="7"/>
      <c r="AA14" s="16"/>
      <c r="AB14" s="30">
        <v>1</v>
      </c>
      <c r="AC14" s="6">
        <v>3</v>
      </c>
      <c r="AD14" s="7">
        <v>1</v>
      </c>
      <c r="AE14" s="7"/>
    </row>
    <row r="15" spans="1:31" x14ac:dyDescent="0.25">
      <c r="H15" s="30">
        <v>1</v>
      </c>
      <c r="I15" s="6">
        <v>4</v>
      </c>
      <c r="J15" s="7">
        <v>4</v>
      </c>
      <c r="K15" s="7"/>
      <c r="L15" s="6"/>
      <c r="M15" s="30">
        <v>2</v>
      </c>
      <c r="N15" s="6">
        <v>4</v>
      </c>
      <c r="O15" s="7">
        <v>4</v>
      </c>
      <c r="P15" s="7"/>
      <c r="Q15" s="6"/>
      <c r="R15" s="30">
        <v>3</v>
      </c>
      <c r="S15" s="6">
        <v>4</v>
      </c>
      <c r="T15" s="7">
        <v>4</v>
      </c>
      <c r="U15" s="7"/>
      <c r="V15" s="6"/>
      <c r="W15" s="34">
        <v>4</v>
      </c>
      <c r="X15" s="35">
        <v>4</v>
      </c>
      <c r="Y15" s="36">
        <v>4</v>
      </c>
      <c r="Z15" s="36">
        <f>D26</f>
        <v>30</v>
      </c>
      <c r="AA15" s="16"/>
      <c r="AB15" s="30">
        <v>1</v>
      </c>
      <c r="AC15" s="6">
        <v>4</v>
      </c>
      <c r="AD15" s="7">
        <v>4</v>
      </c>
      <c r="AE15" s="7"/>
    </row>
    <row r="16" spans="1:31" x14ac:dyDescent="0.25">
      <c r="H16" s="30">
        <v>1</v>
      </c>
      <c r="I16" s="6">
        <v>4</v>
      </c>
      <c r="J16" s="7">
        <v>3</v>
      </c>
      <c r="K16" s="7"/>
      <c r="L16" s="6"/>
      <c r="M16" s="30">
        <v>2</v>
      </c>
      <c r="N16" s="6">
        <v>4</v>
      </c>
      <c r="O16" s="7">
        <v>3</v>
      </c>
      <c r="P16" s="7"/>
      <c r="Q16" s="6"/>
      <c r="R16" s="30">
        <v>3</v>
      </c>
      <c r="S16" s="6">
        <v>4</v>
      </c>
      <c r="T16" s="7">
        <v>3</v>
      </c>
      <c r="U16" s="7"/>
      <c r="V16" s="6"/>
      <c r="W16" s="30">
        <v>4</v>
      </c>
      <c r="X16" s="6">
        <v>4</v>
      </c>
      <c r="Y16" s="7">
        <v>3</v>
      </c>
      <c r="Z16" s="7"/>
      <c r="AA16" s="16"/>
      <c r="AB16" s="30">
        <v>1</v>
      </c>
      <c r="AC16" s="6">
        <v>4</v>
      </c>
      <c r="AD16" s="7">
        <v>3</v>
      </c>
      <c r="AE16" s="7"/>
    </row>
    <row r="17" spans="2:31" ht="15.75" thickBot="1" x14ac:dyDescent="0.3">
      <c r="B17" s="14"/>
      <c r="C17" s="14"/>
      <c r="D17" s="14"/>
      <c r="E17" s="15"/>
      <c r="H17" s="8">
        <v>1</v>
      </c>
      <c r="I17" s="9">
        <v>4</v>
      </c>
      <c r="J17" s="10">
        <v>1</v>
      </c>
      <c r="K17" s="10"/>
      <c r="L17" s="6"/>
      <c r="M17" s="8">
        <v>2</v>
      </c>
      <c r="N17" s="9">
        <v>4</v>
      </c>
      <c r="O17" s="10">
        <v>1</v>
      </c>
      <c r="P17" s="10"/>
      <c r="Q17" s="6"/>
      <c r="R17" s="30">
        <v>3</v>
      </c>
      <c r="S17" s="6">
        <v>4</v>
      </c>
      <c r="T17" s="7">
        <v>3</v>
      </c>
      <c r="U17" s="7"/>
      <c r="V17" s="6"/>
      <c r="W17" s="8">
        <v>4</v>
      </c>
      <c r="X17" s="9">
        <v>4</v>
      </c>
      <c r="Y17" s="10">
        <v>1</v>
      </c>
      <c r="Z17" s="10"/>
      <c r="AA17" s="16"/>
      <c r="AB17" s="8">
        <v>1</v>
      </c>
      <c r="AC17" s="9">
        <v>4</v>
      </c>
      <c r="AD17" s="10">
        <v>1</v>
      </c>
      <c r="AE17" s="10"/>
    </row>
    <row r="18" spans="2:31" ht="15.75" thickBot="1" x14ac:dyDescent="0.3">
      <c r="B18" s="13">
        <v>4</v>
      </c>
      <c r="C18" s="13">
        <v>5</v>
      </c>
      <c r="D18" s="13">
        <v>3</v>
      </c>
      <c r="E18" s="13">
        <f>B18*C18*D18</f>
        <v>60</v>
      </c>
      <c r="H18" s="6"/>
      <c r="I18" s="6"/>
      <c r="J18" s="6"/>
      <c r="K18" s="6"/>
      <c r="L18" s="16"/>
      <c r="M18" s="16"/>
      <c r="N18" s="16"/>
      <c r="O18" s="16"/>
      <c r="P18" s="6"/>
      <c r="Q18" s="16"/>
      <c r="R18" s="30">
        <v>3</v>
      </c>
      <c r="S18" s="6">
        <v>4</v>
      </c>
      <c r="T18" s="7">
        <v>3</v>
      </c>
      <c r="U18" s="7"/>
      <c r="V18" s="16"/>
      <c r="W18" s="16"/>
      <c r="X18" s="16"/>
      <c r="Y18" s="16"/>
      <c r="Z18" s="6"/>
      <c r="AA18" s="16"/>
    </row>
    <row r="19" spans="2:31" ht="15.75" thickBot="1" x14ac:dyDescent="0.3">
      <c r="B19" s="40" t="s">
        <v>3</v>
      </c>
      <c r="C19" s="41"/>
      <c r="D19" s="41"/>
      <c r="E19" s="42"/>
      <c r="H19" s="43" t="s">
        <v>6</v>
      </c>
      <c r="I19" s="44"/>
      <c r="J19" s="44"/>
      <c r="K19" s="44"/>
      <c r="L19" s="44"/>
      <c r="M19" s="44"/>
      <c r="N19" s="44"/>
      <c r="O19" s="29"/>
      <c r="P19" s="4">
        <f>SUM(K3:K17)+SUM(P3:P17)+SUM(U3:U17)+SUM(Z3:Z17)</f>
        <v>56</v>
      </c>
      <c r="Q19" s="16"/>
      <c r="R19" s="30">
        <v>3</v>
      </c>
      <c r="S19" s="6">
        <v>4</v>
      </c>
      <c r="T19" s="7">
        <v>3</v>
      </c>
      <c r="U19" s="7"/>
      <c r="V19" s="16"/>
      <c r="W19" s="16"/>
      <c r="X19" s="16"/>
      <c r="Y19" s="16"/>
      <c r="Z19" s="6"/>
      <c r="AA19" s="16"/>
    </row>
    <row r="20" spans="2:31" ht="15.75" thickBot="1" x14ac:dyDescent="0.3">
      <c r="H20" s="45" t="s">
        <v>7</v>
      </c>
      <c r="I20" s="46"/>
      <c r="J20" s="46"/>
      <c r="K20" s="46"/>
      <c r="L20" s="46"/>
      <c r="M20" s="46"/>
      <c r="N20" s="46"/>
      <c r="O20" s="16"/>
      <c r="P20" s="7">
        <f>F11</f>
        <v>4096</v>
      </c>
      <c r="R20" s="30">
        <v>3</v>
      </c>
      <c r="S20" s="6">
        <v>4</v>
      </c>
      <c r="T20" s="7">
        <v>3</v>
      </c>
      <c r="U20" s="7"/>
      <c r="AA20" s="16"/>
    </row>
    <row r="21" spans="2:31" ht="15.75" thickBot="1" x14ac:dyDescent="0.3">
      <c r="B21" s="25">
        <v>11</v>
      </c>
      <c r="C21" s="26" t="s">
        <v>4</v>
      </c>
      <c r="D21" s="22">
        <v>1</v>
      </c>
      <c r="G21" t="s">
        <v>34</v>
      </c>
      <c r="H21" s="47" t="s">
        <v>8</v>
      </c>
      <c r="I21" s="48"/>
      <c r="J21" s="48"/>
      <c r="K21" s="48"/>
      <c r="L21" s="48"/>
      <c r="M21" s="48"/>
      <c r="N21" s="48"/>
      <c r="O21" s="32"/>
      <c r="P21" s="33">
        <f>P19/P20*100</f>
        <v>1.3671875</v>
      </c>
      <c r="R21" s="30">
        <v>3</v>
      </c>
      <c r="S21" s="6">
        <v>4</v>
      </c>
      <c r="T21" s="7">
        <v>3</v>
      </c>
      <c r="U21" s="7"/>
    </row>
    <row r="22" spans="2:31" x14ac:dyDescent="0.25">
      <c r="B22" s="27">
        <v>22</v>
      </c>
      <c r="C22" s="24" t="s">
        <v>4</v>
      </c>
      <c r="D22" s="23">
        <v>1</v>
      </c>
      <c r="R22" s="30">
        <v>3</v>
      </c>
      <c r="S22" s="6">
        <v>4</v>
      </c>
      <c r="T22" s="7">
        <v>3</v>
      </c>
      <c r="U22" s="7"/>
    </row>
    <row r="23" spans="2:31" x14ac:dyDescent="0.25">
      <c r="B23" s="27">
        <v>111</v>
      </c>
      <c r="C23" s="24" t="s">
        <v>4</v>
      </c>
      <c r="D23" s="23">
        <v>3</v>
      </c>
      <c r="R23" s="30">
        <v>3</v>
      </c>
      <c r="S23" s="6">
        <v>4</v>
      </c>
      <c r="T23" s="7">
        <v>3</v>
      </c>
      <c r="U23" s="7"/>
    </row>
    <row r="24" spans="2:31" x14ac:dyDescent="0.25">
      <c r="B24" s="27">
        <v>222</v>
      </c>
      <c r="C24" s="24" t="s">
        <v>4</v>
      </c>
      <c r="D24" s="23" t="s">
        <v>5</v>
      </c>
      <c r="R24" s="30">
        <v>3</v>
      </c>
      <c r="S24" s="6">
        <v>4</v>
      </c>
      <c r="T24" s="7">
        <v>3</v>
      </c>
      <c r="U24" s="7"/>
    </row>
    <row r="25" spans="2:31" x14ac:dyDescent="0.25">
      <c r="B25" s="27">
        <v>333</v>
      </c>
      <c r="C25" s="24" t="s">
        <v>4</v>
      </c>
      <c r="D25" s="23">
        <v>15</v>
      </c>
      <c r="R25" s="30">
        <v>3</v>
      </c>
      <c r="S25" s="6">
        <v>4</v>
      </c>
      <c r="T25" s="7">
        <v>3</v>
      </c>
      <c r="U25" s="7"/>
    </row>
    <row r="26" spans="2:31" ht="15.75" thickBot="1" x14ac:dyDescent="0.3">
      <c r="B26" s="27">
        <v>444</v>
      </c>
      <c r="C26" s="24" t="s">
        <v>4</v>
      </c>
      <c r="D26" s="21">
        <v>30</v>
      </c>
      <c r="R26" s="30">
        <v>3</v>
      </c>
      <c r="S26" s="6">
        <v>4</v>
      </c>
      <c r="T26" s="7">
        <v>3</v>
      </c>
      <c r="U26" s="7"/>
    </row>
    <row r="27" spans="2:31" x14ac:dyDescent="0.25">
      <c r="R27" s="30">
        <v>3</v>
      </c>
      <c r="S27" s="6">
        <v>4</v>
      </c>
      <c r="T27" s="7">
        <v>3</v>
      </c>
      <c r="U27" s="7"/>
    </row>
    <row r="28" spans="2:31" x14ac:dyDescent="0.25">
      <c r="R28" s="30">
        <v>3</v>
      </c>
      <c r="S28" s="6">
        <v>4</v>
      </c>
      <c r="T28" s="7">
        <v>3</v>
      </c>
      <c r="U28" s="7"/>
    </row>
    <row r="29" spans="2:31" ht="15.75" thickBot="1" x14ac:dyDescent="0.3">
      <c r="B29" t="s">
        <v>19</v>
      </c>
    </row>
    <row r="30" spans="2:31" ht="15.75" thickBot="1" x14ac:dyDescent="0.3">
      <c r="B30" s="25" t="s">
        <v>23</v>
      </c>
      <c r="C30" s="26"/>
      <c r="D30" s="22">
        <v>100</v>
      </c>
      <c r="E30">
        <f>C4*D4*E4</f>
        <v>1</v>
      </c>
      <c r="F30">
        <f>D30*E30</f>
        <v>100</v>
      </c>
    </row>
    <row r="31" spans="2:31" x14ac:dyDescent="0.25">
      <c r="B31" s="27" t="s">
        <v>24</v>
      </c>
      <c r="C31" s="24"/>
      <c r="D31" s="23">
        <v>40</v>
      </c>
      <c r="E31">
        <f>C5*D5*E5</f>
        <v>4</v>
      </c>
      <c r="F31">
        <f t="shared" ref="F31:F41" si="1">D31*E31</f>
        <v>160</v>
      </c>
      <c r="H31" s="43" t="s">
        <v>6</v>
      </c>
      <c r="I31" s="44"/>
      <c r="J31" s="44"/>
      <c r="K31" s="44"/>
      <c r="L31" s="44"/>
      <c r="M31" s="44"/>
      <c r="N31" s="44"/>
      <c r="O31" s="29"/>
      <c r="P31" s="4">
        <f>SUM(F30:F68)</f>
        <v>3770</v>
      </c>
    </row>
    <row r="32" spans="2:31" ht="15.75" thickBot="1" x14ac:dyDescent="0.3">
      <c r="B32" s="27" t="s">
        <v>25</v>
      </c>
      <c r="C32" s="24"/>
      <c r="D32" s="23">
        <v>40</v>
      </c>
      <c r="E32">
        <f>C6*D6*E6</f>
        <v>4</v>
      </c>
      <c r="F32">
        <f t="shared" si="1"/>
        <v>160</v>
      </c>
      <c r="H32" s="45" t="s">
        <v>7</v>
      </c>
      <c r="I32" s="46"/>
      <c r="J32" s="46"/>
      <c r="K32" s="46"/>
      <c r="L32" s="46"/>
      <c r="M32" s="46"/>
      <c r="N32" s="46"/>
      <c r="O32" s="16"/>
      <c r="P32" s="7">
        <f>F11</f>
        <v>4096</v>
      </c>
    </row>
    <row r="33" spans="1:16" ht="15.75" thickBot="1" x14ac:dyDescent="0.3">
      <c r="B33" s="27" t="s">
        <v>26</v>
      </c>
      <c r="C33" s="24"/>
      <c r="D33" s="23">
        <v>30</v>
      </c>
      <c r="E33">
        <f>C9*D9*E9</f>
        <v>25</v>
      </c>
      <c r="F33">
        <f t="shared" si="1"/>
        <v>750</v>
      </c>
      <c r="H33" s="47" t="s">
        <v>8</v>
      </c>
      <c r="I33" s="48"/>
      <c r="J33" s="48"/>
      <c r="K33" s="48"/>
      <c r="L33" s="48"/>
      <c r="M33" s="48"/>
      <c r="N33" s="48"/>
      <c r="O33" s="32"/>
      <c r="P33" s="33">
        <f>P31/P32*100</f>
        <v>92.041015625</v>
      </c>
    </row>
    <row r="34" spans="1:16" x14ac:dyDescent="0.25">
      <c r="B34" s="27" t="s">
        <v>27</v>
      </c>
      <c r="C34" s="24"/>
      <c r="D34" s="23">
        <v>20</v>
      </c>
      <c r="E34">
        <f>C8*D8*E8</f>
        <v>45</v>
      </c>
      <c r="F34">
        <f t="shared" si="1"/>
        <v>900</v>
      </c>
    </row>
    <row r="35" spans="1:16" ht="15.75" thickBot="1" x14ac:dyDescent="0.3">
      <c r="B35" s="27" t="s">
        <v>28</v>
      </c>
      <c r="C35" s="24"/>
      <c r="D35" s="21">
        <v>10</v>
      </c>
      <c r="E35">
        <f>C7*D7*E7</f>
        <v>80</v>
      </c>
      <c r="F35">
        <f t="shared" si="1"/>
        <v>800</v>
      </c>
    </row>
    <row r="36" spans="1:16" ht="15.75" thickBot="1" x14ac:dyDescent="0.3">
      <c r="B36" s="27" t="s">
        <v>29</v>
      </c>
      <c r="C36" s="24"/>
      <c r="D36" s="21">
        <v>5</v>
      </c>
      <c r="E36">
        <f>C4*D4*SUM(E5:E9)</f>
        <v>15</v>
      </c>
      <c r="F36">
        <f t="shared" si="1"/>
        <v>75</v>
      </c>
    </row>
    <row r="37" spans="1:16" ht="15.75" thickBot="1" x14ac:dyDescent="0.3">
      <c r="B37" s="27" t="s">
        <v>30</v>
      </c>
      <c r="C37" s="24"/>
      <c r="D37" s="21">
        <v>5</v>
      </c>
      <c r="E37">
        <f>C4*E4*SUM(D5:D9)</f>
        <v>15</v>
      </c>
      <c r="F37">
        <f t="shared" si="1"/>
        <v>75</v>
      </c>
    </row>
    <row r="38" spans="1:16" ht="15.75" thickBot="1" x14ac:dyDescent="0.3">
      <c r="B38" s="27" t="s">
        <v>31</v>
      </c>
      <c r="C38" s="24"/>
      <c r="D38" s="21">
        <v>5</v>
      </c>
      <c r="E38">
        <f>D4*E4*SUM(C5:C9)</f>
        <v>15</v>
      </c>
      <c r="F38">
        <f t="shared" si="1"/>
        <v>75</v>
      </c>
    </row>
    <row r="39" spans="1:16" ht="15.75" thickBot="1" x14ac:dyDescent="0.3">
      <c r="B39" s="27" t="s">
        <v>32</v>
      </c>
      <c r="C39" s="24"/>
      <c r="D39" s="21">
        <v>1</v>
      </c>
      <c r="E39">
        <f>C4*SUM(D5:D9)*SUM(E5:E9)</f>
        <v>225</v>
      </c>
      <c r="F39">
        <f t="shared" si="1"/>
        <v>225</v>
      </c>
    </row>
    <row r="40" spans="1:16" ht="15.75" thickBot="1" x14ac:dyDescent="0.3">
      <c r="B40" s="27" t="s">
        <v>33</v>
      </c>
      <c r="C40" s="24"/>
      <c r="D40" s="21">
        <v>1</v>
      </c>
      <c r="E40">
        <f>D4*SUM(C5:C9)*SUM(E5:E9)</f>
        <v>225</v>
      </c>
      <c r="F40">
        <f t="shared" si="1"/>
        <v>225</v>
      </c>
    </row>
    <row r="41" spans="1:16" ht="15.75" thickBot="1" x14ac:dyDescent="0.3">
      <c r="A41" t="s">
        <v>34</v>
      </c>
      <c r="B41" s="27" t="s">
        <v>35</v>
      </c>
      <c r="C41" s="24"/>
      <c r="D41" s="21">
        <v>1</v>
      </c>
      <c r="E41">
        <f>E4*SUM(C5:C9)*SUM(D5:D9)</f>
        <v>225</v>
      </c>
      <c r="F41">
        <f t="shared" si="1"/>
        <v>225</v>
      </c>
    </row>
    <row r="42" spans="1:16" ht="15.75" thickBot="1" x14ac:dyDescent="0.3">
      <c r="B42" s="27"/>
      <c r="C42" s="24"/>
      <c r="D42" s="21"/>
      <c r="E42">
        <f>SUM(E30:E41)</f>
        <v>879</v>
      </c>
    </row>
    <row r="43" spans="1:16" ht="15.75" thickBot="1" x14ac:dyDescent="0.3">
      <c r="B43" s="27"/>
      <c r="C43" s="24"/>
      <c r="D43" s="21"/>
    </row>
    <row r="44" spans="1:16" ht="15.75" thickBot="1" x14ac:dyDescent="0.3">
      <c r="B44" s="27"/>
      <c r="C44" s="24"/>
      <c r="D44" s="21"/>
    </row>
    <row r="45" spans="1:16" ht="15.75" thickBot="1" x14ac:dyDescent="0.3">
      <c r="B45" s="27"/>
      <c r="C45" s="24"/>
      <c r="D45" s="21"/>
    </row>
    <row r="46" spans="1:16" ht="15.75" thickBot="1" x14ac:dyDescent="0.3">
      <c r="B46" s="27"/>
      <c r="C46" s="24"/>
      <c r="D46" s="21"/>
    </row>
    <row r="47" spans="1:16" ht="15.75" thickBot="1" x14ac:dyDescent="0.3">
      <c r="B47" s="59"/>
      <c r="C47" s="60"/>
      <c r="D47" s="61"/>
      <c r="E47" s="62"/>
      <c r="F47" s="62"/>
    </row>
    <row r="48" spans="1:16" ht="15.75" thickBot="1" x14ac:dyDescent="0.3">
      <c r="B48" s="27"/>
      <c r="C48" s="24"/>
      <c r="D48" s="21"/>
    </row>
    <row r="49" spans="2:4" ht="15.75" thickBot="1" x14ac:dyDescent="0.3">
      <c r="B49" s="27"/>
      <c r="C49" s="24"/>
      <c r="D49" s="21"/>
    </row>
    <row r="50" spans="2:4" ht="15.75" thickBot="1" x14ac:dyDescent="0.3">
      <c r="B50" s="27"/>
      <c r="C50" s="24"/>
      <c r="D50" s="21"/>
    </row>
    <row r="51" spans="2:4" ht="15.75" thickBot="1" x14ac:dyDescent="0.3">
      <c r="B51" s="27"/>
      <c r="C51" s="24"/>
      <c r="D51" s="21"/>
    </row>
    <row r="52" spans="2:4" ht="15.75" thickBot="1" x14ac:dyDescent="0.3">
      <c r="B52" s="27"/>
      <c r="C52" s="24"/>
      <c r="D52" s="21"/>
    </row>
    <row r="53" spans="2:4" ht="15.75" thickBot="1" x14ac:dyDescent="0.3">
      <c r="B53" s="27"/>
      <c r="C53" s="24"/>
      <c r="D53" s="21"/>
    </row>
    <row r="54" spans="2:4" ht="15.75" thickBot="1" x14ac:dyDescent="0.3">
      <c r="B54" s="27"/>
      <c r="C54" s="24"/>
      <c r="D54" s="21"/>
    </row>
    <row r="55" spans="2:4" ht="15.75" thickBot="1" x14ac:dyDescent="0.3">
      <c r="B55" s="27"/>
      <c r="C55" s="24"/>
      <c r="D55" s="21"/>
    </row>
    <row r="56" spans="2:4" ht="15.75" thickBot="1" x14ac:dyDescent="0.3">
      <c r="B56" s="27"/>
      <c r="C56" s="24"/>
      <c r="D56" s="21"/>
    </row>
    <row r="57" spans="2:4" ht="15.75" thickBot="1" x14ac:dyDescent="0.3">
      <c r="B57" s="27"/>
      <c r="C57" s="24"/>
      <c r="D57" s="21"/>
    </row>
    <row r="58" spans="2:4" ht="15.75" thickBot="1" x14ac:dyDescent="0.3">
      <c r="B58" s="27"/>
      <c r="C58" s="24"/>
      <c r="D58" s="21"/>
    </row>
    <row r="59" spans="2:4" ht="15.75" thickBot="1" x14ac:dyDescent="0.3">
      <c r="B59" s="27"/>
      <c r="C59" s="24"/>
      <c r="D59" s="21"/>
    </row>
    <row r="60" spans="2:4" ht="15.75" thickBot="1" x14ac:dyDescent="0.3">
      <c r="B60" s="27"/>
      <c r="C60" s="24"/>
      <c r="D60" s="21"/>
    </row>
    <row r="61" spans="2:4" ht="15.75" thickBot="1" x14ac:dyDescent="0.3">
      <c r="B61" s="27"/>
      <c r="C61" s="24"/>
      <c r="D61" s="21"/>
    </row>
    <row r="62" spans="2:4" ht="15.75" thickBot="1" x14ac:dyDescent="0.3">
      <c r="B62" s="27"/>
      <c r="C62" s="24"/>
      <c r="D62" s="21"/>
    </row>
    <row r="63" spans="2:4" ht="15.75" thickBot="1" x14ac:dyDescent="0.3">
      <c r="B63" s="27"/>
      <c r="C63" s="24"/>
      <c r="D63" s="21"/>
    </row>
    <row r="64" spans="2:4" ht="15.75" thickBot="1" x14ac:dyDescent="0.3">
      <c r="B64" s="27"/>
      <c r="C64" s="24"/>
      <c r="D64" s="21"/>
    </row>
    <row r="65" spans="2:4" ht="15.75" thickBot="1" x14ac:dyDescent="0.3">
      <c r="B65" s="27"/>
      <c r="C65" s="24"/>
      <c r="D65" s="21"/>
    </row>
    <row r="66" spans="2:4" ht="15.75" thickBot="1" x14ac:dyDescent="0.3">
      <c r="B66" s="27"/>
      <c r="C66" s="24"/>
      <c r="D66" s="21"/>
    </row>
    <row r="67" spans="2:4" ht="15.75" thickBot="1" x14ac:dyDescent="0.3">
      <c r="B67" s="27"/>
      <c r="C67" s="24"/>
      <c r="D67" s="21"/>
    </row>
    <row r="68" spans="2:4" ht="15.75" thickBot="1" x14ac:dyDescent="0.3">
      <c r="B68" s="27"/>
      <c r="C68" s="24"/>
      <c r="D68" s="21"/>
    </row>
    <row r="69" spans="2:4" ht="15.75" thickBot="1" x14ac:dyDescent="0.3">
      <c r="B69" s="27"/>
      <c r="C69" s="24"/>
      <c r="D69" s="21"/>
    </row>
    <row r="70" spans="2:4" ht="15.75" thickBot="1" x14ac:dyDescent="0.3">
      <c r="B70" s="27"/>
      <c r="C70" s="24"/>
      <c r="D70" s="21"/>
    </row>
  </sheetData>
  <mergeCells count="12">
    <mergeCell ref="H20:N20"/>
    <mergeCell ref="H21:N21"/>
    <mergeCell ref="H31:N31"/>
    <mergeCell ref="H32:N32"/>
    <mergeCell ref="H33:N33"/>
    <mergeCell ref="H2:J2"/>
    <mergeCell ref="M2:O2"/>
    <mergeCell ref="R2:T2"/>
    <mergeCell ref="W2:Y2"/>
    <mergeCell ref="AB2:AD2"/>
    <mergeCell ref="B19:E19"/>
    <mergeCell ref="H19:N1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984E-C3BA-4DE6-BE1C-C7062DB8E20B}">
  <dimension ref="A1:AE71"/>
  <sheetViews>
    <sheetView topLeftCell="A19" zoomScale="115" zoomScaleNormal="115" workbookViewId="0">
      <selection activeCell="E69" sqref="E69"/>
    </sheetView>
  </sheetViews>
  <sheetFormatPr defaultRowHeight="15" x14ac:dyDescent="0.25"/>
  <cols>
    <col min="1" max="1" width="6.85546875" customWidth="1"/>
    <col min="2" max="2" width="10.140625" customWidth="1"/>
    <col min="8" max="10" width="2.85546875" style="1" customWidth="1"/>
    <col min="11" max="11" width="5.5703125" style="1" customWidth="1"/>
    <col min="12" max="12" width="6.42578125" customWidth="1"/>
    <col min="13" max="15" width="2.85546875" customWidth="1"/>
    <col min="16" max="16" width="9.85546875" style="1" customWidth="1"/>
    <col min="17" max="17" width="6.42578125" customWidth="1"/>
    <col min="18" max="20" width="2.85546875" customWidth="1"/>
    <col min="21" max="21" width="5.5703125" style="1" customWidth="1"/>
    <col min="22" max="22" width="6.42578125" customWidth="1"/>
    <col min="23" max="25" width="2.85546875" customWidth="1"/>
    <col min="26" max="26" width="5.5703125" style="1" customWidth="1"/>
  </cols>
  <sheetData>
    <row r="1" spans="1:31" ht="15.75" thickBot="1" x14ac:dyDescent="0.3"/>
    <row r="2" spans="1:31" ht="15.75" thickBot="1" x14ac:dyDescent="0.3">
      <c r="H2" s="40" t="s">
        <v>11</v>
      </c>
      <c r="I2" s="41"/>
      <c r="J2" s="42"/>
      <c r="K2" s="13" t="s">
        <v>12</v>
      </c>
      <c r="M2" s="40" t="s">
        <v>11</v>
      </c>
      <c r="N2" s="41"/>
      <c r="O2" s="42"/>
      <c r="P2" s="13" t="s">
        <v>12</v>
      </c>
      <c r="R2" s="40" t="s">
        <v>11</v>
      </c>
      <c r="S2" s="41"/>
      <c r="T2" s="42"/>
      <c r="U2" s="13" t="s">
        <v>12</v>
      </c>
      <c r="W2" s="40" t="s">
        <v>11</v>
      </c>
      <c r="X2" s="41"/>
      <c r="Y2" s="42"/>
      <c r="Z2" s="13" t="s">
        <v>12</v>
      </c>
      <c r="AB2" s="40" t="s">
        <v>11</v>
      </c>
      <c r="AC2" s="41"/>
      <c r="AD2" s="42"/>
      <c r="AE2" s="13" t="s">
        <v>12</v>
      </c>
    </row>
    <row r="3" spans="1:31" ht="15.75" thickBot="1" x14ac:dyDescent="0.3">
      <c r="C3" s="11" t="s">
        <v>0</v>
      </c>
      <c r="D3" s="11" t="s">
        <v>1</v>
      </c>
      <c r="E3" s="11" t="s">
        <v>2</v>
      </c>
      <c r="H3" s="2">
        <v>1</v>
      </c>
      <c r="I3" s="3">
        <v>2</v>
      </c>
      <c r="J3" s="4">
        <v>4</v>
      </c>
      <c r="K3" s="4"/>
      <c r="L3" s="6"/>
      <c r="M3" s="37">
        <v>2</v>
      </c>
      <c r="N3" s="38">
        <v>2</v>
      </c>
      <c r="O3" s="39">
        <v>4</v>
      </c>
      <c r="P3" s="39">
        <f>D22</f>
        <v>1</v>
      </c>
      <c r="Q3" s="6"/>
      <c r="R3" s="2">
        <v>3</v>
      </c>
      <c r="S3" s="3">
        <v>2</v>
      </c>
      <c r="T3" s="4">
        <v>4</v>
      </c>
      <c r="U3" s="4"/>
      <c r="V3" s="6"/>
      <c r="W3" s="2">
        <v>4</v>
      </c>
      <c r="X3" s="3">
        <v>2</v>
      </c>
      <c r="Y3" s="4">
        <v>4</v>
      </c>
      <c r="Z3" s="4"/>
      <c r="AA3" s="16"/>
      <c r="AB3" s="28">
        <v>1</v>
      </c>
      <c r="AC3" s="3">
        <v>2</v>
      </c>
      <c r="AD3" s="4">
        <v>4</v>
      </c>
      <c r="AE3" s="4"/>
    </row>
    <row r="4" spans="1:31" x14ac:dyDescent="0.25">
      <c r="A4">
        <v>1</v>
      </c>
      <c r="B4" t="s">
        <v>13</v>
      </c>
      <c r="C4" s="19">
        <v>1</v>
      </c>
      <c r="D4" s="19">
        <v>1</v>
      </c>
      <c r="E4" s="19">
        <v>1</v>
      </c>
      <c r="H4" s="5">
        <v>1</v>
      </c>
      <c r="I4" s="6">
        <v>2</v>
      </c>
      <c r="J4" s="7">
        <v>3</v>
      </c>
      <c r="K4" s="7"/>
      <c r="L4" s="6"/>
      <c r="M4" s="34">
        <v>2</v>
      </c>
      <c r="N4" s="35">
        <v>2</v>
      </c>
      <c r="O4" s="36">
        <v>3</v>
      </c>
      <c r="P4" s="36">
        <f>D22</f>
        <v>1</v>
      </c>
      <c r="Q4" s="6"/>
      <c r="R4" s="5">
        <v>3</v>
      </c>
      <c r="S4" s="6">
        <v>2</v>
      </c>
      <c r="T4" s="7">
        <v>3</v>
      </c>
      <c r="U4" s="7"/>
      <c r="V4" s="6"/>
      <c r="W4" s="5">
        <v>4</v>
      </c>
      <c r="X4" s="6">
        <v>2</v>
      </c>
      <c r="Y4" s="7">
        <v>3</v>
      </c>
      <c r="Z4" s="7"/>
      <c r="AA4" s="16"/>
      <c r="AB4" s="30">
        <v>1</v>
      </c>
      <c r="AC4" s="6">
        <v>2</v>
      </c>
      <c r="AD4" s="7">
        <v>3</v>
      </c>
      <c r="AE4" s="7"/>
    </row>
    <row r="5" spans="1:31" x14ac:dyDescent="0.25">
      <c r="A5">
        <v>2</v>
      </c>
      <c r="B5" t="s">
        <v>14</v>
      </c>
      <c r="C5" s="20">
        <v>1</v>
      </c>
      <c r="D5" s="20">
        <v>4</v>
      </c>
      <c r="E5" s="20">
        <v>4</v>
      </c>
      <c r="H5" s="5">
        <v>1</v>
      </c>
      <c r="I5" s="6">
        <v>2</v>
      </c>
      <c r="J5" s="7">
        <v>1</v>
      </c>
      <c r="K5" s="7"/>
      <c r="L5" s="6"/>
      <c r="M5" s="34">
        <v>2</v>
      </c>
      <c r="N5" s="35">
        <v>2</v>
      </c>
      <c r="O5" s="36">
        <v>1</v>
      </c>
      <c r="P5" s="36">
        <f>D22</f>
        <v>1</v>
      </c>
      <c r="Q5" s="6"/>
      <c r="R5" s="5">
        <v>3</v>
      </c>
      <c r="S5" s="6">
        <v>2</v>
      </c>
      <c r="T5" s="7">
        <v>1</v>
      </c>
      <c r="U5" s="7"/>
      <c r="V5" s="6"/>
      <c r="W5" s="5">
        <v>4</v>
      </c>
      <c r="X5" s="6">
        <v>2</v>
      </c>
      <c r="Y5" s="7">
        <v>1</v>
      </c>
      <c r="Z5" s="7"/>
      <c r="AA5" s="16"/>
      <c r="AB5" s="30">
        <v>1</v>
      </c>
      <c r="AC5" s="6">
        <v>2</v>
      </c>
      <c r="AD5" s="7">
        <v>1</v>
      </c>
      <c r="AE5" s="7"/>
    </row>
    <row r="6" spans="1:31" x14ac:dyDescent="0.25">
      <c r="A6">
        <v>3</v>
      </c>
      <c r="B6" t="s">
        <v>15</v>
      </c>
      <c r="C6" s="20">
        <v>4</v>
      </c>
      <c r="D6" s="20">
        <v>4</v>
      </c>
      <c r="E6" s="20">
        <v>1</v>
      </c>
      <c r="H6" s="5">
        <v>1</v>
      </c>
      <c r="I6" s="6">
        <v>2</v>
      </c>
      <c r="J6" s="7">
        <v>4</v>
      </c>
      <c r="K6" s="7"/>
      <c r="L6" s="6"/>
      <c r="M6" s="34">
        <v>2</v>
      </c>
      <c r="N6" s="35">
        <v>2</v>
      </c>
      <c r="O6" s="36">
        <v>4</v>
      </c>
      <c r="P6" s="36">
        <f>D22</f>
        <v>1</v>
      </c>
      <c r="Q6" s="6"/>
      <c r="R6" s="5">
        <v>3</v>
      </c>
      <c r="S6" s="6">
        <v>2</v>
      </c>
      <c r="T6" s="7">
        <v>4</v>
      </c>
      <c r="U6" s="7"/>
      <c r="V6" s="6"/>
      <c r="W6" s="5">
        <v>4</v>
      </c>
      <c r="X6" s="6">
        <v>2</v>
      </c>
      <c r="Y6" s="7">
        <v>4</v>
      </c>
      <c r="Z6" s="7"/>
      <c r="AA6" s="16"/>
      <c r="AB6" s="30">
        <v>1</v>
      </c>
      <c r="AC6" s="6">
        <v>2</v>
      </c>
      <c r="AD6" s="7">
        <v>4</v>
      </c>
      <c r="AE6" s="7"/>
    </row>
    <row r="7" spans="1:31" x14ac:dyDescent="0.25">
      <c r="A7">
        <v>4</v>
      </c>
      <c r="B7" t="s">
        <v>16</v>
      </c>
      <c r="C7" s="20">
        <v>6</v>
      </c>
      <c r="D7" s="20">
        <v>8</v>
      </c>
      <c r="E7" s="20">
        <v>4</v>
      </c>
      <c r="H7" s="5">
        <v>1</v>
      </c>
      <c r="I7" s="6">
        <v>2</v>
      </c>
      <c r="J7" s="7">
        <v>3</v>
      </c>
      <c r="K7" s="7"/>
      <c r="L7" s="6"/>
      <c r="M7" s="34">
        <v>2</v>
      </c>
      <c r="N7" s="35">
        <v>2</v>
      </c>
      <c r="O7" s="36">
        <v>3</v>
      </c>
      <c r="P7" s="36">
        <f>D22</f>
        <v>1</v>
      </c>
      <c r="Q7" s="6"/>
      <c r="R7" s="5">
        <v>3</v>
      </c>
      <c r="S7" s="6">
        <v>2</v>
      </c>
      <c r="T7" s="7">
        <v>3</v>
      </c>
      <c r="U7" s="7"/>
      <c r="V7" s="6"/>
      <c r="W7" s="5">
        <v>4</v>
      </c>
      <c r="X7" s="6">
        <v>2</v>
      </c>
      <c r="Y7" s="7">
        <v>3</v>
      </c>
      <c r="Z7" s="7"/>
      <c r="AA7" s="16"/>
      <c r="AB7" s="30">
        <v>1</v>
      </c>
      <c r="AC7" s="6">
        <v>2</v>
      </c>
      <c r="AD7" s="7">
        <v>3</v>
      </c>
      <c r="AE7" s="7"/>
    </row>
    <row r="8" spans="1:31" x14ac:dyDescent="0.25">
      <c r="A8">
        <v>5</v>
      </c>
      <c r="B8" t="s">
        <v>17</v>
      </c>
      <c r="C8" s="20">
        <v>6</v>
      </c>
      <c r="D8" s="20">
        <v>5</v>
      </c>
      <c r="E8" s="20">
        <v>4</v>
      </c>
      <c r="H8" s="5">
        <v>1</v>
      </c>
      <c r="I8" s="6">
        <v>2</v>
      </c>
      <c r="J8" s="7">
        <v>1</v>
      </c>
      <c r="K8" s="7"/>
      <c r="L8" s="6"/>
      <c r="M8" s="34">
        <v>2</v>
      </c>
      <c r="N8" s="35">
        <v>2</v>
      </c>
      <c r="O8" s="36">
        <v>1</v>
      </c>
      <c r="P8" s="36">
        <f>D22</f>
        <v>1</v>
      </c>
      <c r="Q8" s="6"/>
      <c r="R8" s="5">
        <v>3</v>
      </c>
      <c r="S8" s="6">
        <v>2</v>
      </c>
      <c r="T8" s="7">
        <v>1</v>
      </c>
      <c r="U8" s="7"/>
      <c r="V8" s="6"/>
      <c r="W8" s="5">
        <v>4</v>
      </c>
      <c r="X8" s="6">
        <v>2</v>
      </c>
      <c r="Y8" s="7">
        <v>1</v>
      </c>
      <c r="Z8" s="7"/>
      <c r="AA8" s="16"/>
      <c r="AB8" s="30">
        <v>1</v>
      </c>
      <c r="AC8" s="6">
        <v>2</v>
      </c>
      <c r="AD8" s="7">
        <v>1</v>
      </c>
      <c r="AE8" s="7"/>
    </row>
    <row r="9" spans="1:31" x14ac:dyDescent="0.25">
      <c r="A9" s="12">
        <v>6</v>
      </c>
      <c r="B9" s="51" t="s">
        <v>18</v>
      </c>
      <c r="C9" s="58">
        <v>6</v>
      </c>
      <c r="D9" s="58">
        <v>0</v>
      </c>
      <c r="E9" s="58">
        <v>7</v>
      </c>
      <c r="H9" s="34">
        <v>1</v>
      </c>
      <c r="I9" s="35">
        <v>1</v>
      </c>
      <c r="J9" s="36">
        <v>4</v>
      </c>
      <c r="K9" s="36">
        <f>D21</f>
        <v>1</v>
      </c>
      <c r="L9" s="6"/>
      <c r="M9" s="5">
        <v>2</v>
      </c>
      <c r="N9" s="6">
        <v>1</v>
      </c>
      <c r="O9" s="7">
        <v>4</v>
      </c>
      <c r="P9" s="7"/>
      <c r="Q9" s="6"/>
      <c r="R9" s="5">
        <v>3</v>
      </c>
      <c r="S9" s="6">
        <v>1</v>
      </c>
      <c r="T9" s="7">
        <v>4</v>
      </c>
      <c r="U9" s="7"/>
      <c r="V9" s="6"/>
      <c r="W9" s="5">
        <v>4</v>
      </c>
      <c r="X9" s="6">
        <v>1</v>
      </c>
      <c r="Y9" s="7">
        <v>4</v>
      </c>
      <c r="Z9" s="7"/>
      <c r="AA9" s="16"/>
      <c r="AB9" s="34">
        <v>1</v>
      </c>
      <c r="AC9" s="35">
        <v>1</v>
      </c>
      <c r="AD9" s="36">
        <v>4</v>
      </c>
      <c r="AE9" s="36">
        <f>X21</f>
        <v>0</v>
      </c>
    </row>
    <row r="10" spans="1:31" x14ac:dyDescent="0.25">
      <c r="C10" s="1"/>
      <c r="D10" s="1"/>
      <c r="E10" s="1"/>
      <c r="H10" s="34">
        <v>1</v>
      </c>
      <c r="I10" s="35">
        <v>1</v>
      </c>
      <c r="J10" s="36">
        <v>3</v>
      </c>
      <c r="K10" s="36">
        <f>D21</f>
        <v>1</v>
      </c>
      <c r="L10" s="6"/>
      <c r="M10" s="52">
        <v>2</v>
      </c>
      <c r="N10" s="53">
        <v>1</v>
      </c>
      <c r="O10" s="54">
        <v>3</v>
      </c>
      <c r="P10" s="7"/>
      <c r="Q10" s="6"/>
      <c r="R10" s="5">
        <v>3</v>
      </c>
      <c r="S10" s="6">
        <v>1</v>
      </c>
      <c r="T10" s="7">
        <v>3</v>
      </c>
      <c r="U10" s="7"/>
      <c r="V10" s="6"/>
      <c r="W10" s="5">
        <v>4</v>
      </c>
      <c r="X10" s="6">
        <v>1</v>
      </c>
      <c r="Y10" s="7">
        <v>3</v>
      </c>
      <c r="Z10" s="7"/>
      <c r="AA10" s="16"/>
      <c r="AB10" s="34">
        <v>1</v>
      </c>
      <c r="AC10" s="35">
        <v>1</v>
      </c>
      <c r="AD10" s="36">
        <v>3</v>
      </c>
      <c r="AE10" s="36">
        <f>X21</f>
        <v>0</v>
      </c>
    </row>
    <row r="11" spans="1:31" x14ac:dyDescent="0.25">
      <c r="C11">
        <f>SUM(C4:C9)</f>
        <v>24</v>
      </c>
      <c r="D11">
        <f t="shared" ref="D11:E11" si="0">SUM(D4:D9)</f>
        <v>22</v>
      </c>
      <c r="E11">
        <f t="shared" si="0"/>
        <v>21</v>
      </c>
      <c r="F11">
        <f>C11*D11*E11</f>
        <v>11088</v>
      </c>
      <c r="H11" s="55">
        <v>1</v>
      </c>
      <c r="I11" s="56">
        <v>1</v>
      </c>
      <c r="J11" s="57">
        <v>1</v>
      </c>
      <c r="K11" s="36">
        <f>D23</f>
        <v>3</v>
      </c>
      <c r="L11" s="6"/>
      <c r="M11" s="5">
        <v>2</v>
      </c>
      <c r="N11" s="6">
        <v>1</v>
      </c>
      <c r="O11" s="7">
        <v>1</v>
      </c>
      <c r="P11" s="7"/>
      <c r="Q11" s="6"/>
      <c r="R11" s="5">
        <v>3</v>
      </c>
      <c r="S11" s="6">
        <v>1</v>
      </c>
      <c r="T11" s="7">
        <v>1</v>
      </c>
      <c r="U11" s="7"/>
      <c r="V11" s="6"/>
      <c r="W11" s="5">
        <v>4</v>
      </c>
      <c r="X11" s="6">
        <v>1</v>
      </c>
      <c r="Y11" s="7">
        <v>1</v>
      </c>
      <c r="Z11" s="7"/>
      <c r="AA11" s="16"/>
      <c r="AB11" s="55">
        <v>1</v>
      </c>
      <c r="AC11" s="56">
        <v>1</v>
      </c>
      <c r="AD11" s="57">
        <v>1</v>
      </c>
      <c r="AE11" s="36">
        <f>X23</f>
        <v>0</v>
      </c>
    </row>
    <row r="12" spans="1:31" x14ac:dyDescent="0.25">
      <c r="H12" s="5">
        <v>1</v>
      </c>
      <c r="I12" s="6">
        <v>3</v>
      </c>
      <c r="J12" s="7">
        <v>4</v>
      </c>
      <c r="K12" s="7"/>
      <c r="L12" s="6"/>
      <c r="M12" s="5">
        <v>2</v>
      </c>
      <c r="N12" s="6">
        <v>3</v>
      </c>
      <c r="O12" s="7">
        <v>4</v>
      </c>
      <c r="P12" s="7"/>
      <c r="Q12" s="6"/>
      <c r="R12" s="5">
        <v>3</v>
      </c>
      <c r="S12" s="6">
        <v>3</v>
      </c>
      <c r="T12" s="7">
        <v>4</v>
      </c>
      <c r="U12" s="7"/>
      <c r="V12" s="6"/>
      <c r="W12" s="5">
        <v>4</v>
      </c>
      <c r="X12" s="6">
        <v>3</v>
      </c>
      <c r="Y12" s="7">
        <v>4</v>
      </c>
      <c r="Z12" s="7"/>
      <c r="AA12" s="16"/>
      <c r="AB12" s="30">
        <v>1</v>
      </c>
      <c r="AC12" s="6">
        <v>3</v>
      </c>
      <c r="AD12" s="7">
        <v>4</v>
      </c>
      <c r="AE12" s="7"/>
    </row>
    <row r="13" spans="1:31" x14ac:dyDescent="0.25">
      <c r="H13" s="5">
        <v>1</v>
      </c>
      <c r="I13" s="6">
        <v>3</v>
      </c>
      <c r="J13" s="7">
        <v>3</v>
      </c>
      <c r="K13" s="7"/>
      <c r="L13" s="6"/>
      <c r="M13" s="5">
        <v>2</v>
      </c>
      <c r="N13" s="6">
        <v>3</v>
      </c>
      <c r="O13" s="7">
        <v>3</v>
      </c>
      <c r="P13" s="7"/>
      <c r="Q13" s="6"/>
      <c r="R13" s="34">
        <v>3</v>
      </c>
      <c r="S13" s="35">
        <v>3</v>
      </c>
      <c r="T13" s="36">
        <v>3</v>
      </c>
      <c r="U13" s="36">
        <f>D25</f>
        <v>15</v>
      </c>
      <c r="V13" s="6"/>
      <c r="W13" s="5">
        <v>4</v>
      </c>
      <c r="X13" s="6">
        <v>3</v>
      </c>
      <c r="Y13" s="7">
        <v>3</v>
      </c>
      <c r="Z13" s="7"/>
      <c r="AA13" s="16"/>
      <c r="AB13" s="30">
        <v>1</v>
      </c>
      <c r="AC13" s="6">
        <v>3</v>
      </c>
      <c r="AD13" s="7">
        <v>3</v>
      </c>
      <c r="AE13" s="7"/>
    </row>
    <row r="14" spans="1:31" x14ac:dyDescent="0.25">
      <c r="H14" s="5">
        <v>1</v>
      </c>
      <c r="I14" s="6">
        <v>3</v>
      </c>
      <c r="J14" s="7">
        <v>1</v>
      </c>
      <c r="K14" s="7"/>
      <c r="L14" s="6"/>
      <c r="M14" s="5">
        <v>2</v>
      </c>
      <c r="N14" s="6">
        <v>3</v>
      </c>
      <c r="O14" s="7">
        <v>1</v>
      </c>
      <c r="P14" s="7"/>
      <c r="Q14" s="6"/>
      <c r="R14" s="5">
        <v>3</v>
      </c>
      <c r="S14" s="6">
        <v>3</v>
      </c>
      <c r="T14" s="7">
        <v>1</v>
      </c>
      <c r="U14" s="7"/>
      <c r="V14" s="6"/>
      <c r="W14" s="5">
        <v>4</v>
      </c>
      <c r="X14" s="6">
        <v>3</v>
      </c>
      <c r="Y14" s="7">
        <v>1</v>
      </c>
      <c r="Z14" s="7"/>
      <c r="AA14" s="16"/>
      <c r="AB14" s="30">
        <v>1</v>
      </c>
      <c r="AC14" s="6">
        <v>3</v>
      </c>
      <c r="AD14" s="7">
        <v>1</v>
      </c>
      <c r="AE14" s="7"/>
    </row>
    <row r="15" spans="1:31" x14ac:dyDescent="0.25">
      <c r="H15" s="5">
        <v>1</v>
      </c>
      <c r="I15" s="6">
        <v>4</v>
      </c>
      <c r="J15" s="7">
        <v>4</v>
      </c>
      <c r="K15" s="7"/>
      <c r="L15" s="6"/>
      <c r="M15" s="5">
        <v>2</v>
      </c>
      <c r="N15" s="6">
        <v>4</v>
      </c>
      <c r="O15" s="7">
        <v>4</v>
      </c>
      <c r="P15" s="7"/>
      <c r="Q15" s="6"/>
      <c r="R15" s="5">
        <v>3</v>
      </c>
      <c r="S15" s="6">
        <v>4</v>
      </c>
      <c r="T15" s="7">
        <v>4</v>
      </c>
      <c r="U15" s="7"/>
      <c r="V15" s="6"/>
      <c r="W15" s="34">
        <v>4</v>
      </c>
      <c r="X15" s="35">
        <v>4</v>
      </c>
      <c r="Y15" s="36">
        <v>4</v>
      </c>
      <c r="Z15" s="36">
        <f>D26</f>
        <v>30</v>
      </c>
      <c r="AA15" s="16"/>
      <c r="AB15" s="30">
        <v>1</v>
      </c>
      <c r="AC15" s="6">
        <v>4</v>
      </c>
      <c r="AD15" s="7">
        <v>4</v>
      </c>
      <c r="AE15" s="7"/>
    </row>
    <row r="16" spans="1:31" x14ac:dyDescent="0.25">
      <c r="H16" s="5">
        <v>1</v>
      </c>
      <c r="I16" s="6">
        <v>4</v>
      </c>
      <c r="J16" s="7">
        <v>3</v>
      </c>
      <c r="K16" s="7"/>
      <c r="L16" s="6"/>
      <c r="M16" s="5">
        <v>2</v>
      </c>
      <c r="N16" s="6">
        <v>4</v>
      </c>
      <c r="O16" s="7">
        <v>3</v>
      </c>
      <c r="P16" s="7"/>
      <c r="Q16" s="6"/>
      <c r="R16" s="5">
        <v>3</v>
      </c>
      <c r="S16" s="6">
        <v>4</v>
      </c>
      <c r="T16" s="7">
        <v>3</v>
      </c>
      <c r="U16" s="7"/>
      <c r="V16" s="6"/>
      <c r="W16" s="5">
        <v>4</v>
      </c>
      <c r="X16" s="6">
        <v>4</v>
      </c>
      <c r="Y16" s="7">
        <v>3</v>
      </c>
      <c r="Z16" s="7"/>
      <c r="AA16" s="16"/>
      <c r="AB16" s="30">
        <v>1</v>
      </c>
      <c r="AC16" s="6">
        <v>4</v>
      </c>
      <c r="AD16" s="7">
        <v>3</v>
      </c>
      <c r="AE16" s="7"/>
    </row>
    <row r="17" spans="2:31" ht="15.75" thickBot="1" x14ac:dyDescent="0.3">
      <c r="B17" s="14"/>
      <c r="C17" s="14"/>
      <c r="D17" s="14"/>
      <c r="E17" s="15"/>
      <c r="H17" s="8">
        <v>1</v>
      </c>
      <c r="I17" s="9">
        <v>4</v>
      </c>
      <c r="J17" s="10">
        <v>1</v>
      </c>
      <c r="K17" s="10"/>
      <c r="L17" s="6"/>
      <c r="M17" s="8">
        <v>2</v>
      </c>
      <c r="N17" s="9">
        <v>4</v>
      </c>
      <c r="O17" s="10">
        <v>1</v>
      </c>
      <c r="P17" s="10"/>
      <c r="Q17" s="6"/>
      <c r="R17" s="30">
        <v>3</v>
      </c>
      <c r="S17" s="6">
        <v>4</v>
      </c>
      <c r="T17" s="7">
        <v>3</v>
      </c>
      <c r="U17" s="7"/>
      <c r="V17" s="6"/>
      <c r="W17" s="8">
        <v>4</v>
      </c>
      <c r="X17" s="9">
        <v>4</v>
      </c>
      <c r="Y17" s="10">
        <v>1</v>
      </c>
      <c r="Z17" s="10"/>
      <c r="AA17" s="16"/>
      <c r="AB17" s="8">
        <v>1</v>
      </c>
      <c r="AC17" s="9">
        <v>4</v>
      </c>
      <c r="AD17" s="10">
        <v>1</v>
      </c>
      <c r="AE17" s="10"/>
    </row>
    <row r="18" spans="2:31" ht="15.75" thickBot="1" x14ac:dyDescent="0.3">
      <c r="B18" s="13">
        <v>4</v>
      </c>
      <c r="C18" s="13">
        <v>5</v>
      </c>
      <c r="D18" s="13">
        <v>3</v>
      </c>
      <c r="E18" s="13">
        <f>B18*C18*D18</f>
        <v>60</v>
      </c>
      <c r="H18" s="6"/>
      <c r="I18" s="6"/>
      <c r="J18" s="6"/>
      <c r="K18" s="6"/>
      <c r="L18" s="16"/>
      <c r="M18" s="16"/>
      <c r="N18" s="16"/>
      <c r="O18" s="16"/>
      <c r="P18" s="6"/>
      <c r="Q18" s="16"/>
      <c r="R18" s="30">
        <v>3</v>
      </c>
      <c r="S18" s="6">
        <v>4</v>
      </c>
      <c r="T18" s="7">
        <v>3</v>
      </c>
      <c r="U18" s="7"/>
      <c r="V18" s="16"/>
      <c r="W18" s="16"/>
      <c r="X18" s="16"/>
      <c r="Y18" s="16"/>
      <c r="Z18" s="6"/>
      <c r="AA18" s="16"/>
    </row>
    <row r="19" spans="2:31" ht="15.75" thickBot="1" x14ac:dyDescent="0.3">
      <c r="B19" s="40" t="s">
        <v>3</v>
      </c>
      <c r="C19" s="41"/>
      <c r="D19" s="41"/>
      <c r="E19" s="42"/>
      <c r="H19" s="43" t="s">
        <v>6</v>
      </c>
      <c r="I19" s="44"/>
      <c r="J19" s="44"/>
      <c r="K19" s="44"/>
      <c r="L19" s="44"/>
      <c r="M19" s="44"/>
      <c r="N19" s="44"/>
      <c r="O19" s="29"/>
      <c r="P19" s="4">
        <f>SUM(K3:K17)+SUM(P3:P17)+SUM(U3:U17)+SUM(Z3:Z17)</f>
        <v>56</v>
      </c>
      <c r="Q19" s="16"/>
      <c r="R19" s="30">
        <v>3</v>
      </c>
      <c r="S19" s="6">
        <v>4</v>
      </c>
      <c r="T19" s="7">
        <v>3</v>
      </c>
      <c r="U19" s="7"/>
      <c r="V19" s="16"/>
      <c r="W19" s="16"/>
      <c r="X19" s="16"/>
      <c r="Y19" s="16"/>
      <c r="Z19" s="6"/>
      <c r="AA19" s="16"/>
    </row>
    <row r="20" spans="2:31" ht="15.75" thickBot="1" x14ac:dyDescent="0.3">
      <c r="H20" s="45" t="s">
        <v>7</v>
      </c>
      <c r="I20" s="46"/>
      <c r="J20" s="46"/>
      <c r="K20" s="46"/>
      <c r="L20" s="46"/>
      <c r="M20" s="46"/>
      <c r="N20" s="46"/>
      <c r="O20" s="16"/>
      <c r="P20" s="7">
        <f>F11</f>
        <v>11088</v>
      </c>
      <c r="R20" s="30">
        <v>3</v>
      </c>
      <c r="S20" s="6">
        <v>4</v>
      </c>
      <c r="T20" s="7">
        <v>3</v>
      </c>
      <c r="U20" s="7"/>
      <c r="AA20" s="16"/>
    </row>
    <row r="21" spans="2:31" ht="15.75" thickBot="1" x14ac:dyDescent="0.3">
      <c r="B21" s="25">
        <v>11</v>
      </c>
      <c r="C21" s="26" t="s">
        <v>4</v>
      </c>
      <c r="D21" s="22">
        <v>1</v>
      </c>
      <c r="H21" s="47" t="s">
        <v>8</v>
      </c>
      <c r="I21" s="48"/>
      <c r="J21" s="48"/>
      <c r="K21" s="48"/>
      <c r="L21" s="48"/>
      <c r="M21" s="48"/>
      <c r="N21" s="48"/>
      <c r="O21" s="32"/>
      <c r="P21" s="33">
        <f>P19/P20*100</f>
        <v>0.50505050505050508</v>
      </c>
      <c r="R21" s="30">
        <v>3</v>
      </c>
      <c r="S21" s="6">
        <v>4</v>
      </c>
      <c r="T21" s="7">
        <v>3</v>
      </c>
      <c r="U21" s="7"/>
    </row>
    <row r="22" spans="2:31" x14ac:dyDescent="0.25">
      <c r="B22" s="27">
        <v>22</v>
      </c>
      <c r="C22" s="24" t="s">
        <v>4</v>
      </c>
      <c r="D22" s="23">
        <v>1</v>
      </c>
      <c r="R22" s="30">
        <v>3</v>
      </c>
      <c r="S22" s="6">
        <v>4</v>
      </c>
      <c r="T22" s="7">
        <v>3</v>
      </c>
      <c r="U22" s="7"/>
    </row>
    <row r="23" spans="2:31" x14ac:dyDescent="0.25">
      <c r="B23" s="27">
        <v>111</v>
      </c>
      <c r="C23" s="24" t="s">
        <v>4</v>
      </c>
      <c r="D23" s="23">
        <v>3</v>
      </c>
      <c r="R23" s="30">
        <v>3</v>
      </c>
      <c r="S23" s="6">
        <v>4</v>
      </c>
      <c r="T23" s="7">
        <v>3</v>
      </c>
      <c r="U23" s="7"/>
    </row>
    <row r="24" spans="2:31" x14ac:dyDescent="0.25">
      <c r="B24" s="27">
        <v>222</v>
      </c>
      <c r="C24" s="24" t="s">
        <v>4</v>
      </c>
      <c r="D24" s="23" t="s">
        <v>5</v>
      </c>
      <c r="R24" s="30">
        <v>3</v>
      </c>
      <c r="S24" s="6">
        <v>4</v>
      </c>
      <c r="T24" s="7">
        <v>3</v>
      </c>
      <c r="U24" s="7"/>
    </row>
    <row r="25" spans="2:31" x14ac:dyDescent="0.25">
      <c r="B25" s="27">
        <v>333</v>
      </c>
      <c r="C25" s="24" t="s">
        <v>4</v>
      </c>
      <c r="D25" s="23">
        <v>15</v>
      </c>
      <c r="R25" s="30">
        <v>3</v>
      </c>
      <c r="S25" s="6">
        <v>4</v>
      </c>
      <c r="T25" s="7">
        <v>3</v>
      </c>
      <c r="U25" s="7"/>
    </row>
    <row r="26" spans="2:31" ht="15.75" thickBot="1" x14ac:dyDescent="0.3">
      <c r="B26" s="27">
        <v>444</v>
      </c>
      <c r="C26" s="24" t="s">
        <v>4</v>
      </c>
      <c r="D26" s="21">
        <v>30</v>
      </c>
      <c r="R26" s="30">
        <v>3</v>
      </c>
      <c r="S26" s="6">
        <v>4</v>
      </c>
      <c r="T26" s="7">
        <v>3</v>
      </c>
      <c r="U26" s="7"/>
    </row>
    <row r="27" spans="2:31" x14ac:dyDescent="0.25">
      <c r="R27" s="30">
        <v>3</v>
      </c>
      <c r="S27" s="6">
        <v>4</v>
      </c>
      <c r="T27" s="7">
        <v>3</v>
      </c>
      <c r="U27" s="7"/>
    </row>
    <row r="28" spans="2:31" x14ac:dyDescent="0.25">
      <c r="R28" s="30">
        <v>3</v>
      </c>
      <c r="S28" s="6">
        <v>4</v>
      </c>
      <c r="T28" s="7">
        <v>3</v>
      </c>
      <c r="U28" s="7"/>
    </row>
    <row r="29" spans="2:31" ht="15.75" thickBot="1" x14ac:dyDescent="0.3">
      <c r="B29" t="s">
        <v>19</v>
      </c>
    </row>
    <row r="30" spans="2:31" ht="15.75" thickBot="1" x14ac:dyDescent="0.3">
      <c r="B30" s="25">
        <v>111</v>
      </c>
      <c r="C30" s="26" t="s">
        <v>4</v>
      </c>
      <c r="D30" s="22">
        <v>200</v>
      </c>
      <c r="E30">
        <v>1</v>
      </c>
      <c r="F30">
        <f>D30*E30</f>
        <v>200</v>
      </c>
    </row>
    <row r="31" spans="2:31" x14ac:dyDescent="0.25">
      <c r="B31" s="27">
        <v>213</v>
      </c>
      <c r="C31" s="24" t="s">
        <v>4</v>
      </c>
      <c r="D31" s="23">
        <v>70</v>
      </c>
      <c r="E31">
        <v>1</v>
      </c>
      <c r="F31">
        <f t="shared" ref="F31:F68" si="1">D31*E31</f>
        <v>70</v>
      </c>
      <c r="H31" s="43" t="s">
        <v>6</v>
      </c>
      <c r="I31" s="44"/>
      <c r="J31" s="44"/>
      <c r="K31" s="44"/>
      <c r="L31" s="44"/>
      <c r="M31" s="44"/>
      <c r="N31" s="44"/>
      <c r="O31" s="29"/>
      <c r="P31" s="4">
        <f>SUM(F30:F68)</f>
        <v>10435</v>
      </c>
    </row>
    <row r="32" spans="2:31" ht="15.75" thickBot="1" x14ac:dyDescent="0.3">
      <c r="B32" s="27">
        <v>312</v>
      </c>
      <c r="C32" s="24" t="s">
        <v>4</v>
      </c>
      <c r="D32" s="23">
        <v>70</v>
      </c>
      <c r="E32">
        <v>1</v>
      </c>
      <c r="F32">
        <f t="shared" si="1"/>
        <v>70</v>
      </c>
      <c r="H32" s="45" t="s">
        <v>7</v>
      </c>
      <c r="I32" s="46"/>
      <c r="J32" s="46"/>
      <c r="K32" s="46"/>
      <c r="L32" s="46"/>
      <c r="M32" s="46"/>
      <c r="N32" s="46"/>
      <c r="O32" s="16"/>
      <c r="P32" s="7">
        <f>F11</f>
        <v>11088</v>
      </c>
    </row>
    <row r="33" spans="2:16" ht="15.75" thickBot="1" x14ac:dyDescent="0.3">
      <c r="B33" s="27">
        <v>222</v>
      </c>
      <c r="C33" s="24" t="s">
        <v>4</v>
      </c>
      <c r="D33" s="23">
        <v>20</v>
      </c>
      <c r="E33">
        <f>C5*D5*E5</f>
        <v>16</v>
      </c>
      <c r="F33">
        <f t="shared" si="1"/>
        <v>320</v>
      </c>
      <c r="H33" s="47" t="s">
        <v>8</v>
      </c>
      <c r="I33" s="48"/>
      <c r="J33" s="48"/>
      <c r="K33" s="48"/>
      <c r="L33" s="48"/>
      <c r="M33" s="48"/>
      <c r="N33" s="48"/>
      <c r="O33" s="32"/>
      <c r="P33" s="33">
        <f>P31/P32*100</f>
        <v>94.110750360750359</v>
      </c>
    </row>
    <row r="34" spans="2:16" x14ac:dyDescent="0.25">
      <c r="B34" s="27">
        <v>333</v>
      </c>
      <c r="C34" s="24" t="s">
        <v>4</v>
      </c>
      <c r="D34" s="23">
        <v>20</v>
      </c>
      <c r="E34">
        <f>C6*D6*E6</f>
        <v>16</v>
      </c>
      <c r="F34">
        <f t="shared" si="1"/>
        <v>320</v>
      </c>
    </row>
    <row r="35" spans="2:16" ht="15.75" thickBot="1" x14ac:dyDescent="0.3">
      <c r="B35" s="27">
        <v>444</v>
      </c>
      <c r="C35" s="24" t="s">
        <v>4</v>
      </c>
      <c r="D35" s="21">
        <v>5</v>
      </c>
      <c r="E35">
        <f>C7*D7*E7</f>
        <v>192</v>
      </c>
      <c r="F35">
        <f t="shared" si="1"/>
        <v>960</v>
      </c>
    </row>
    <row r="36" spans="2:16" ht="15.75" thickBot="1" x14ac:dyDescent="0.3">
      <c r="B36" s="27">
        <v>555</v>
      </c>
      <c r="C36" s="24" t="s">
        <v>4</v>
      </c>
      <c r="D36" s="21">
        <v>10</v>
      </c>
      <c r="E36">
        <f>C8*D8*E8</f>
        <v>120</v>
      </c>
      <c r="F36">
        <f t="shared" si="1"/>
        <v>1200</v>
      </c>
    </row>
    <row r="37" spans="2:16" ht="15.75" thickBot="1" x14ac:dyDescent="0.3">
      <c r="B37" s="27">
        <v>666</v>
      </c>
      <c r="C37" s="24" t="s">
        <v>4</v>
      </c>
      <c r="D37" s="21">
        <v>15</v>
      </c>
      <c r="E37">
        <f>C9*D9*E9</f>
        <v>0</v>
      </c>
      <c r="F37">
        <f t="shared" si="1"/>
        <v>0</v>
      </c>
    </row>
    <row r="38" spans="2:16" ht="15.75" thickBot="1" x14ac:dyDescent="0.3">
      <c r="B38" s="27">
        <v>122</v>
      </c>
      <c r="C38" s="24" t="s">
        <v>4</v>
      </c>
      <c r="D38" s="21">
        <v>25</v>
      </c>
      <c r="E38">
        <f>C4*D5*E5</f>
        <v>16</v>
      </c>
      <c r="F38">
        <f t="shared" si="1"/>
        <v>400</v>
      </c>
    </row>
    <row r="39" spans="2:16" ht="15.75" thickBot="1" x14ac:dyDescent="0.3">
      <c r="B39" s="27">
        <v>212</v>
      </c>
      <c r="C39" s="24" t="s">
        <v>4</v>
      </c>
      <c r="D39" s="21">
        <v>25</v>
      </c>
      <c r="E39">
        <f>C5*D4*E5</f>
        <v>4</v>
      </c>
      <c r="F39">
        <f t="shared" si="1"/>
        <v>100</v>
      </c>
    </row>
    <row r="40" spans="2:16" ht="15.75" thickBot="1" x14ac:dyDescent="0.3">
      <c r="B40" s="27">
        <v>221</v>
      </c>
      <c r="C40" s="24" t="s">
        <v>4</v>
      </c>
      <c r="D40" s="21">
        <v>25</v>
      </c>
      <c r="E40">
        <f>C5*D5*E4</f>
        <v>4</v>
      </c>
      <c r="F40">
        <f t="shared" si="1"/>
        <v>100</v>
      </c>
    </row>
    <row r="41" spans="2:16" ht="15.75" thickBot="1" x14ac:dyDescent="0.3">
      <c r="B41" s="27">
        <v>133</v>
      </c>
      <c r="C41" s="24" t="s">
        <v>4</v>
      </c>
      <c r="D41" s="21">
        <v>25</v>
      </c>
      <c r="E41">
        <f>C4*D6*E6</f>
        <v>4</v>
      </c>
      <c r="F41">
        <f t="shared" si="1"/>
        <v>100</v>
      </c>
    </row>
    <row r="42" spans="2:16" ht="15.75" thickBot="1" x14ac:dyDescent="0.3">
      <c r="B42" s="27">
        <v>313</v>
      </c>
      <c r="C42" s="24" t="s">
        <v>4</v>
      </c>
      <c r="D42" s="21">
        <v>25</v>
      </c>
      <c r="E42">
        <f>C6*D4*E6</f>
        <v>4</v>
      </c>
      <c r="F42">
        <f t="shared" si="1"/>
        <v>100</v>
      </c>
    </row>
    <row r="43" spans="2:16" ht="15.75" thickBot="1" x14ac:dyDescent="0.3">
      <c r="B43" s="27">
        <v>331</v>
      </c>
      <c r="C43" s="24" t="s">
        <v>4</v>
      </c>
      <c r="D43" s="21">
        <v>25</v>
      </c>
      <c r="E43">
        <v>4</v>
      </c>
      <c r="F43">
        <f t="shared" si="1"/>
        <v>100</v>
      </c>
    </row>
    <row r="44" spans="2:16" ht="15.75" thickBot="1" x14ac:dyDescent="0.3">
      <c r="B44" s="27">
        <v>414</v>
      </c>
      <c r="C44" s="24" t="s">
        <v>4</v>
      </c>
      <c r="D44" s="21">
        <v>10</v>
      </c>
      <c r="E44">
        <f>C7*D4*E7</f>
        <v>24</v>
      </c>
      <c r="F44">
        <f t="shared" si="1"/>
        <v>240</v>
      </c>
    </row>
    <row r="45" spans="2:16" ht="15.75" thickBot="1" x14ac:dyDescent="0.3">
      <c r="B45" s="27">
        <v>441</v>
      </c>
      <c r="C45" s="24" t="s">
        <v>4</v>
      </c>
      <c r="D45" s="21">
        <v>10</v>
      </c>
      <c r="E45">
        <f>C7*D7*E4</f>
        <v>48</v>
      </c>
      <c r="F45">
        <f t="shared" si="1"/>
        <v>480</v>
      </c>
    </row>
    <row r="46" spans="2:16" ht="15.75" thickBot="1" x14ac:dyDescent="0.3">
      <c r="B46" s="27">
        <v>144</v>
      </c>
      <c r="C46" s="24" t="s">
        <v>4</v>
      </c>
      <c r="D46" s="21">
        <v>10</v>
      </c>
      <c r="E46">
        <v>10</v>
      </c>
      <c r="F46">
        <f t="shared" si="1"/>
        <v>100</v>
      </c>
    </row>
    <row r="47" spans="2:16" ht="15.75" thickBot="1" x14ac:dyDescent="0.3">
      <c r="B47" s="59">
        <v>456</v>
      </c>
      <c r="C47" s="60" t="s">
        <v>4</v>
      </c>
      <c r="D47" s="61">
        <v>0</v>
      </c>
      <c r="E47" s="62">
        <v>0</v>
      </c>
      <c r="F47" s="62">
        <f t="shared" si="1"/>
        <v>0</v>
      </c>
    </row>
    <row r="48" spans="2:16" ht="15.75" thickBot="1" x14ac:dyDescent="0.3">
      <c r="B48" s="27">
        <v>155</v>
      </c>
      <c r="C48" s="24" t="s">
        <v>4</v>
      </c>
      <c r="D48" s="21">
        <v>20</v>
      </c>
      <c r="E48">
        <f>C4*D8*E8</f>
        <v>20</v>
      </c>
      <c r="F48">
        <f t="shared" si="1"/>
        <v>400</v>
      </c>
    </row>
    <row r="49" spans="2:6" ht="15.75" thickBot="1" x14ac:dyDescent="0.3">
      <c r="B49" s="27">
        <v>515</v>
      </c>
      <c r="C49" s="24" t="s">
        <v>4</v>
      </c>
      <c r="D49" s="21">
        <v>20</v>
      </c>
      <c r="E49">
        <v>15</v>
      </c>
      <c r="F49">
        <f t="shared" si="1"/>
        <v>300</v>
      </c>
    </row>
    <row r="50" spans="2:6" ht="15.75" thickBot="1" x14ac:dyDescent="0.3">
      <c r="B50" s="27">
        <v>551</v>
      </c>
      <c r="C50" s="24" t="s">
        <v>4</v>
      </c>
      <c r="D50" s="21">
        <v>20</v>
      </c>
      <c r="E50">
        <f>C8*D8*E4</f>
        <v>30</v>
      </c>
      <c r="F50">
        <f t="shared" si="1"/>
        <v>600</v>
      </c>
    </row>
    <row r="51" spans="2:6" ht="15.75" thickBot="1" x14ac:dyDescent="0.3">
      <c r="B51" s="27">
        <v>166</v>
      </c>
      <c r="C51" s="24" t="s">
        <v>4</v>
      </c>
      <c r="D51" s="21">
        <v>45</v>
      </c>
      <c r="E51">
        <f>C4*D9*E9</f>
        <v>0</v>
      </c>
      <c r="F51">
        <f t="shared" si="1"/>
        <v>0</v>
      </c>
    </row>
    <row r="52" spans="2:6" ht="15.75" thickBot="1" x14ac:dyDescent="0.3">
      <c r="B52" s="27">
        <v>616</v>
      </c>
      <c r="C52" s="24" t="s">
        <v>4</v>
      </c>
      <c r="D52" s="21">
        <v>45</v>
      </c>
      <c r="E52">
        <f>C9*D4*E9</f>
        <v>42</v>
      </c>
      <c r="F52">
        <f t="shared" si="1"/>
        <v>1890</v>
      </c>
    </row>
    <row r="53" spans="2:6" ht="15.75" thickBot="1" x14ac:dyDescent="0.3">
      <c r="B53" s="27">
        <v>661</v>
      </c>
      <c r="C53" s="24" t="s">
        <v>4</v>
      </c>
      <c r="D53" s="21">
        <v>45</v>
      </c>
      <c r="E53">
        <f>C9*D9*E4</f>
        <v>0</v>
      </c>
      <c r="F53">
        <f t="shared" si="1"/>
        <v>0</v>
      </c>
    </row>
    <row r="54" spans="2:6" ht="15.75" thickBot="1" x14ac:dyDescent="0.3">
      <c r="B54" s="27">
        <v>211</v>
      </c>
      <c r="C54" s="24" t="s">
        <v>4</v>
      </c>
      <c r="D54" s="21">
        <v>60</v>
      </c>
      <c r="E54">
        <f>C5*D4*E4</f>
        <v>1</v>
      </c>
      <c r="F54">
        <f t="shared" si="1"/>
        <v>60</v>
      </c>
    </row>
    <row r="55" spans="2:6" ht="15.75" thickBot="1" x14ac:dyDescent="0.3">
      <c r="B55" s="27">
        <v>121</v>
      </c>
      <c r="C55" s="24" t="s">
        <v>4</v>
      </c>
      <c r="D55" s="21">
        <v>60</v>
      </c>
      <c r="E55">
        <f>C4*D5*E4</f>
        <v>4</v>
      </c>
      <c r="F55">
        <f t="shared" si="1"/>
        <v>240</v>
      </c>
    </row>
    <row r="56" spans="2:6" ht="15.75" thickBot="1" x14ac:dyDescent="0.3">
      <c r="B56" s="27">
        <v>112</v>
      </c>
      <c r="C56" s="24" t="s">
        <v>4</v>
      </c>
      <c r="D56" s="21">
        <v>60</v>
      </c>
      <c r="E56">
        <f>C4*D4*E5</f>
        <v>4</v>
      </c>
      <c r="F56">
        <f t="shared" si="1"/>
        <v>240</v>
      </c>
    </row>
    <row r="57" spans="2:6" ht="15.75" thickBot="1" x14ac:dyDescent="0.3">
      <c r="B57" s="27">
        <v>311</v>
      </c>
      <c r="C57" s="24" t="s">
        <v>4</v>
      </c>
      <c r="D57" s="21">
        <v>60</v>
      </c>
      <c r="E57">
        <f>C6*D4*E4</f>
        <v>4</v>
      </c>
      <c r="F57">
        <f t="shared" si="1"/>
        <v>240</v>
      </c>
    </row>
    <row r="58" spans="2:6" ht="15.75" thickBot="1" x14ac:dyDescent="0.3">
      <c r="B58" s="27">
        <v>131</v>
      </c>
      <c r="C58" s="24" t="s">
        <v>4</v>
      </c>
      <c r="D58" s="21">
        <v>60</v>
      </c>
      <c r="E58">
        <f>C4*D6*E4</f>
        <v>4</v>
      </c>
      <c r="F58">
        <f t="shared" si="1"/>
        <v>240</v>
      </c>
    </row>
    <row r="59" spans="2:6" ht="15.75" thickBot="1" x14ac:dyDescent="0.3">
      <c r="B59" s="27">
        <v>113</v>
      </c>
      <c r="C59" s="24" t="s">
        <v>4</v>
      </c>
      <c r="D59" s="21">
        <v>60</v>
      </c>
      <c r="E59">
        <f>C4*D4*E6</f>
        <v>1</v>
      </c>
      <c r="F59">
        <f t="shared" si="1"/>
        <v>60</v>
      </c>
    </row>
    <row r="60" spans="2:6" ht="15.75" thickBot="1" x14ac:dyDescent="0.3">
      <c r="B60" s="27">
        <v>411</v>
      </c>
      <c r="C60" s="24" t="s">
        <v>4</v>
      </c>
      <c r="D60" s="21">
        <v>15</v>
      </c>
      <c r="E60">
        <f>C7*D4*E4</f>
        <v>6</v>
      </c>
      <c r="F60">
        <f t="shared" si="1"/>
        <v>90</v>
      </c>
    </row>
    <row r="61" spans="2:6" ht="15.75" thickBot="1" x14ac:dyDescent="0.3">
      <c r="B61" s="27">
        <v>141</v>
      </c>
      <c r="C61" s="24" t="s">
        <v>4</v>
      </c>
      <c r="D61" s="21">
        <v>15</v>
      </c>
      <c r="E61">
        <f>C4*D7*E4</f>
        <v>8</v>
      </c>
      <c r="F61">
        <f t="shared" si="1"/>
        <v>120</v>
      </c>
    </row>
    <row r="62" spans="2:6" ht="15.75" thickBot="1" x14ac:dyDescent="0.3">
      <c r="B62" s="27">
        <v>114</v>
      </c>
      <c r="C62" s="24" t="s">
        <v>4</v>
      </c>
      <c r="D62" s="21">
        <v>15</v>
      </c>
      <c r="E62">
        <f>C4*D4*E7</f>
        <v>4</v>
      </c>
      <c r="F62">
        <f t="shared" si="1"/>
        <v>60</v>
      </c>
    </row>
    <row r="63" spans="2:6" ht="15.75" thickBot="1" x14ac:dyDescent="0.3">
      <c r="B63" s="27">
        <v>511</v>
      </c>
      <c r="C63" s="24" t="s">
        <v>4</v>
      </c>
      <c r="D63" s="21">
        <v>30</v>
      </c>
      <c r="E63">
        <f>C8*D4*E4</f>
        <v>6</v>
      </c>
      <c r="F63">
        <f t="shared" si="1"/>
        <v>180</v>
      </c>
    </row>
    <row r="64" spans="2:6" ht="15.75" thickBot="1" x14ac:dyDescent="0.3">
      <c r="B64" s="27">
        <v>151</v>
      </c>
      <c r="C64" s="24" t="s">
        <v>4</v>
      </c>
      <c r="D64" s="21">
        <v>30</v>
      </c>
      <c r="E64">
        <f>C4*D8*E4</f>
        <v>5</v>
      </c>
      <c r="F64">
        <f t="shared" si="1"/>
        <v>150</v>
      </c>
    </row>
    <row r="65" spans="2:6" ht="15.75" thickBot="1" x14ac:dyDescent="0.3">
      <c r="B65" s="27">
        <v>115</v>
      </c>
      <c r="C65" s="24" t="s">
        <v>4</v>
      </c>
      <c r="D65" s="21">
        <v>30</v>
      </c>
      <c r="E65">
        <f>C4*D4*E8</f>
        <v>4</v>
      </c>
      <c r="F65">
        <f t="shared" si="1"/>
        <v>120</v>
      </c>
    </row>
    <row r="66" spans="2:6" ht="15.75" thickBot="1" x14ac:dyDescent="0.3">
      <c r="B66" s="27">
        <v>611</v>
      </c>
      <c r="C66" s="24" t="s">
        <v>4</v>
      </c>
      <c r="D66" s="21">
        <v>45</v>
      </c>
      <c r="E66">
        <f>C9*D4*E4</f>
        <v>6</v>
      </c>
      <c r="F66">
        <f t="shared" si="1"/>
        <v>270</v>
      </c>
    </row>
    <row r="67" spans="2:6" ht="15.75" thickBot="1" x14ac:dyDescent="0.3">
      <c r="B67" s="27">
        <v>161</v>
      </c>
      <c r="C67" s="24" t="s">
        <v>4</v>
      </c>
      <c r="D67" s="21">
        <v>45</v>
      </c>
      <c r="E67">
        <f>C4*D9*E4</f>
        <v>0</v>
      </c>
      <c r="F67">
        <f t="shared" si="1"/>
        <v>0</v>
      </c>
    </row>
    <row r="68" spans="2:6" ht="15.75" thickBot="1" x14ac:dyDescent="0.3">
      <c r="B68" s="27">
        <v>116</v>
      </c>
      <c r="C68" s="24" t="s">
        <v>4</v>
      </c>
      <c r="D68" s="21">
        <v>45</v>
      </c>
      <c r="E68">
        <f>C4*D4*E9</f>
        <v>7</v>
      </c>
      <c r="F68">
        <f t="shared" si="1"/>
        <v>315</v>
      </c>
    </row>
    <row r="69" spans="2:6" ht="15.75" thickBot="1" x14ac:dyDescent="0.3">
      <c r="B69" s="27" t="s">
        <v>20</v>
      </c>
      <c r="C69" s="24"/>
      <c r="D69" s="21"/>
    </row>
    <row r="70" spans="2:6" ht="15.75" thickBot="1" x14ac:dyDescent="0.3">
      <c r="B70" s="27" t="s">
        <v>21</v>
      </c>
      <c r="C70" s="24"/>
      <c r="D70" s="21"/>
    </row>
    <row r="71" spans="2:6" x14ac:dyDescent="0.25">
      <c r="B71" t="s">
        <v>22</v>
      </c>
    </row>
  </sheetData>
  <mergeCells count="12">
    <mergeCell ref="H32:N32"/>
    <mergeCell ref="H33:N33"/>
    <mergeCell ref="H21:N21"/>
    <mergeCell ref="H2:J2"/>
    <mergeCell ref="M2:O2"/>
    <mergeCell ref="AB2:AD2"/>
    <mergeCell ref="H31:N31"/>
    <mergeCell ref="R2:T2"/>
    <mergeCell ref="W2:Y2"/>
    <mergeCell ref="B19:E19"/>
    <mergeCell ref="H19:N19"/>
    <mergeCell ref="H20:N20"/>
  </mergeCells>
  <pageMargins left="0.7" right="0.7" top="0.75" bottom="0.75" header="0.3" footer="0.3"/>
  <pageSetup orientation="portrait" horizontalDpi="300" verticalDpi="300" r:id="rId1"/>
  <ignoredErrors>
    <ignoredError sqref="K1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B9855-8040-4209-A690-CC9CB7B6462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A326A-54D5-4384-9163-F624021D608E}">
  <dimension ref="B2:O5"/>
  <sheetViews>
    <sheetView zoomScale="235" zoomScaleNormal="235" workbookViewId="0">
      <selection activeCell="E69" sqref="E69"/>
    </sheetView>
  </sheetViews>
  <sheetFormatPr defaultRowHeight="15" x14ac:dyDescent="0.25"/>
  <cols>
    <col min="2" max="5" width="10" customWidth="1"/>
    <col min="8" max="14" width="3.42578125" customWidth="1"/>
  </cols>
  <sheetData>
    <row r="2" spans="2:15" ht="15.75" thickBot="1" x14ac:dyDescent="0.3"/>
    <row r="3" spans="2:15" ht="15.75" thickBot="1" x14ac:dyDescent="0.3">
      <c r="B3" s="31">
        <v>45</v>
      </c>
      <c r="C3" s="31">
        <v>25</v>
      </c>
      <c r="D3" s="31">
        <v>25</v>
      </c>
      <c r="E3" s="31">
        <v>25</v>
      </c>
      <c r="G3" s="43" t="s">
        <v>6</v>
      </c>
      <c r="H3" s="44"/>
      <c r="I3" s="44"/>
      <c r="J3" s="44"/>
      <c r="K3" s="44"/>
      <c r="L3" s="44"/>
      <c r="M3" s="44"/>
      <c r="N3" s="29"/>
      <c r="O3" s="4">
        <f>SUM(B3:E3)</f>
        <v>120</v>
      </c>
    </row>
    <row r="4" spans="2:15" ht="15.75" thickBot="1" x14ac:dyDescent="0.3">
      <c r="B4" s="1" t="s">
        <v>9</v>
      </c>
      <c r="G4" s="45" t="s">
        <v>7</v>
      </c>
      <c r="H4" s="46"/>
      <c r="I4" s="46"/>
      <c r="J4" s="46"/>
      <c r="K4" s="46"/>
      <c r="L4" s="46"/>
      <c r="M4" s="46"/>
      <c r="N4" s="16"/>
      <c r="O4" s="7">
        <v>4</v>
      </c>
    </row>
    <row r="5" spans="2:15" ht="15.75" thickBot="1" x14ac:dyDescent="0.3">
      <c r="G5" s="40" t="s">
        <v>10</v>
      </c>
      <c r="H5" s="49"/>
      <c r="I5" s="49"/>
      <c r="J5" s="49"/>
      <c r="K5" s="49"/>
      <c r="L5" s="49"/>
      <c r="M5" s="49"/>
      <c r="N5" s="17"/>
      <c r="O5" s="18">
        <f>O3/O4</f>
        <v>30</v>
      </c>
    </row>
  </sheetData>
  <mergeCells count="3">
    <mergeCell ref="G3:M3"/>
    <mergeCell ref="G4:M4"/>
    <mergeCell ref="G5:M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5D9DD-C478-40B5-B8EC-759C76F4E68A}">
  <dimension ref="A2:AE70"/>
  <sheetViews>
    <sheetView topLeftCell="A7" zoomScale="115" zoomScaleNormal="115" workbookViewId="0">
      <selection activeCell="P31" sqref="P31"/>
    </sheetView>
  </sheetViews>
  <sheetFormatPr defaultRowHeight="15" x14ac:dyDescent="0.25"/>
  <cols>
    <col min="1" max="1" width="6.85546875" customWidth="1"/>
    <col min="2" max="2" width="10.140625" customWidth="1"/>
    <col min="8" max="8" width="5.85546875" style="1" customWidth="1"/>
    <col min="9" max="9" width="9.28515625" style="1" customWidth="1"/>
    <col min="10" max="10" width="9.5703125" style="1" customWidth="1"/>
    <col min="11" max="11" width="11.28515625" style="1" customWidth="1"/>
    <col min="12" max="12" width="14.140625" customWidth="1"/>
    <col min="13" max="13" width="16" customWidth="1"/>
    <col min="14" max="14" width="18.42578125" customWidth="1"/>
    <col min="15" max="15" width="18.85546875" customWidth="1"/>
    <col min="16" max="16" width="5.85546875" style="1" customWidth="1"/>
    <col min="17" max="20" width="5.85546875" customWidth="1"/>
    <col min="21" max="21" width="5.85546875" style="1" customWidth="1"/>
    <col min="22" max="25" width="5.85546875" customWidth="1"/>
    <col min="26" max="26" width="5.85546875" style="1" customWidth="1"/>
  </cols>
  <sheetData>
    <row r="2" spans="1:31" ht="15.75" thickBot="1" x14ac:dyDescent="0.3">
      <c r="H2" s="66"/>
      <c r="I2" s="66"/>
      <c r="J2" s="66"/>
      <c r="K2" s="50"/>
      <c r="L2" s="63" t="s">
        <v>39</v>
      </c>
      <c r="M2" s="67">
        <v>0.1</v>
      </c>
      <c r="N2" s="67"/>
      <c r="O2" s="67"/>
      <c r="P2" s="50"/>
      <c r="Q2" s="63"/>
      <c r="R2" s="66"/>
      <c r="S2" s="66"/>
      <c r="T2" s="66"/>
      <c r="U2" s="50"/>
      <c r="V2" s="63"/>
      <c r="W2" s="66"/>
      <c r="X2" s="66"/>
      <c r="Y2" s="66"/>
      <c r="Z2" s="50"/>
      <c r="AA2" s="63"/>
      <c r="AB2" s="66"/>
      <c r="AC2" s="66"/>
      <c r="AD2" s="66"/>
      <c r="AE2" s="50"/>
    </row>
    <row r="3" spans="1:31" ht="15.75" thickBot="1" x14ac:dyDescent="0.3">
      <c r="C3" s="11" t="s">
        <v>0</v>
      </c>
      <c r="D3" s="11" t="s">
        <v>1</v>
      </c>
      <c r="E3" s="11" t="s">
        <v>2</v>
      </c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63"/>
      <c r="AB3" s="50"/>
      <c r="AC3" s="50"/>
      <c r="AD3" s="50"/>
      <c r="AE3" s="50"/>
    </row>
    <row r="4" spans="1:31" x14ac:dyDescent="0.25">
      <c r="A4">
        <v>1</v>
      </c>
      <c r="B4" t="s">
        <v>13</v>
      </c>
      <c r="C4" s="19">
        <v>1</v>
      </c>
      <c r="D4" s="19">
        <v>1</v>
      </c>
      <c r="E4" s="19">
        <v>1</v>
      </c>
      <c r="H4"/>
      <c r="I4"/>
      <c r="J4" s="50"/>
      <c r="K4" s="1" t="s">
        <v>40</v>
      </c>
      <c r="L4" s="50" t="s">
        <v>37</v>
      </c>
      <c r="M4" s="50" t="s">
        <v>38</v>
      </c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63"/>
      <c r="AB4" s="50"/>
      <c r="AC4" s="50"/>
      <c r="AD4" s="50"/>
      <c r="AE4" s="50"/>
    </row>
    <row r="5" spans="1:31" x14ac:dyDescent="0.25">
      <c r="A5">
        <v>2</v>
      </c>
      <c r="B5" t="s">
        <v>14</v>
      </c>
      <c r="C5" s="20">
        <v>1</v>
      </c>
      <c r="D5" s="20">
        <v>2</v>
      </c>
      <c r="E5" s="20">
        <v>2</v>
      </c>
      <c r="H5">
        <v>1</v>
      </c>
      <c r="I5" t="s">
        <v>36</v>
      </c>
      <c r="J5" s="50"/>
      <c r="K5" s="1">
        <f>1/L5</f>
        <v>2.44140625E-4</v>
      </c>
      <c r="L5" s="50">
        <f>$C$11/C4*$D$11/D4*$E$11/E4</f>
        <v>4096</v>
      </c>
      <c r="M5" s="50">
        <f>L5*$M$2</f>
        <v>409.6</v>
      </c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63"/>
      <c r="AB5" s="50"/>
      <c r="AC5" s="50"/>
      <c r="AD5" s="50"/>
      <c r="AE5" s="50"/>
    </row>
    <row r="6" spans="1:31" x14ac:dyDescent="0.25">
      <c r="A6">
        <v>3</v>
      </c>
      <c r="B6" t="s">
        <v>15</v>
      </c>
      <c r="C6" s="20">
        <v>2</v>
      </c>
      <c r="D6" s="20">
        <v>2</v>
      </c>
      <c r="E6" s="20">
        <v>1</v>
      </c>
      <c r="H6">
        <v>2</v>
      </c>
      <c r="I6" t="s">
        <v>14</v>
      </c>
      <c r="J6" s="50"/>
      <c r="K6" s="1">
        <f t="shared" ref="K6:K11" si="0">1/L6</f>
        <v>9.765625E-4</v>
      </c>
      <c r="L6" s="50">
        <f>$C$11/C5*$D$11/D5*$E$11/E5</f>
        <v>1024</v>
      </c>
      <c r="M6" s="50">
        <f t="shared" ref="M6:M12" si="1">L6*$M$2</f>
        <v>102.4</v>
      </c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63"/>
      <c r="AB6" s="50"/>
      <c r="AC6" s="50"/>
      <c r="AD6" s="50"/>
      <c r="AE6" s="50"/>
    </row>
    <row r="7" spans="1:31" x14ac:dyDescent="0.25">
      <c r="A7" s="12">
        <v>4</v>
      </c>
      <c r="B7" s="51" t="s">
        <v>18</v>
      </c>
      <c r="C7" s="58">
        <v>5</v>
      </c>
      <c r="D7" s="58">
        <v>1</v>
      </c>
      <c r="E7" s="58">
        <v>5</v>
      </c>
      <c r="H7">
        <v>3</v>
      </c>
      <c r="I7" t="s">
        <v>15</v>
      </c>
      <c r="J7" s="50"/>
      <c r="K7" s="1">
        <f t="shared" si="0"/>
        <v>9.765625E-4</v>
      </c>
      <c r="L7" s="50">
        <f>$C$11/C6*$D$11/D6*$E$11/E6</f>
        <v>1024</v>
      </c>
      <c r="M7" s="50">
        <f t="shared" si="1"/>
        <v>102.4</v>
      </c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63"/>
      <c r="AB7" s="50"/>
      <c r="AC7" s="50"/>
      <c r="AD7" s="50"/>
      <c r="AE7" s="50"/>
    </row>
    <row r="8" spans="1:31" x14ac:dyDescent="0.25">
      <c r="A8">
        <v>5</v>
      </c>
      <c r="B8" t="s">
        <v>17</v>
      </c>
      <c r="C8" s="20">
        <v>3</v>
      </c>
      <c r="D8" s="20">
        <v>5</v>
      </c>
      <c r="E8" s="20">
        <v>3</v>
      </c>
      <c r="H8" s="12">
        <v>4</v>
      </c>
      <c r="I8" s="51" t="s">
        <v>18</v>
      </c>
      <c r="J8" s="50"/>
      <c r="K8" s="1">
        <f t="shared" si="0"/>
        <v>6.103515625E-3</v>
      </c>
      <c r="L8" s="50">
        <f>$C$11/C7*$D$11/D7*$E$11/E7</f>
        <v>163.84</v>
      </c>
      <c r="M8" s="50">
        <f t="shared" si="1"/>
        <v>16.384</v>
      </c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63"/>
      <c r="AB8" s="50"/>
      <c r="AC8" s="50"/>
      <c r="AD8" s="50"/>
      <c r="AE8" s="50"/>
    </row>
    <row r="9" spans="1:31" x14ac:dyDescent="0.25">
      <c r="A9">
        <v>6</v>
      </c>
      <c r="B9" t="s">
        <v>16</v>
      </c>
      <c r="C9" s="20">
        <v>4</v>
      </c>
      <c r="D9" s="20">
        <v>5</v>
      </c>
      <c r="E9" s="20">
        <v>4</v>
      </c>
      <c r="H9">
        <v>5</v>
      </c>
      <c r="I9" t="s">
        <v>17</v>
      </c>
      <c r="J9" s="50"/>
      <c r="K9" s="1">
        <f t="shared" si="0"/>
        <v>1.0986328125E-2</v>
      </c>
      <c r="L9" s="50">
        <f>$C$11/C8*$D$11/D8*$E$11/E8</f>
        <v>91.022222222222226</v>
      </c>
      <c r="M9" s="50">
        <f t="shared" si="1"/>
        <v>9.1022222222222222</v>
      </c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63"/>
      <c r="AB9" s="50"/>
      <c r="AC9" s="50"/>
      <c r="AD9" s="50"/>
      <c r="AE9" s="50"/>
    </row>
    <row r="10" spans="1:31" x14ac:dyDescent="0.25">
      <c r="C10" s="1"/>
      <c r="D10" s="1"/>
      <c r="E10" s="1"/>
      <c r="H10">
        <v>6</v>
      </c>
      <c r="I10" t="s">
        <v>16</v>
      </c>
      <c r="J10" s="50"/>
      <c r="K10" s="1">
        <f t="shared" si="0"/>
        <v>1.953125E-2</v>
      </c>
      <c r="L10" s="50">
        <f>$C$11/C9*$D$11/D9*$E$11/E9</f>
        <v>51.2</v>
      </c>
      <c r="M10" s="50">
        <f t="shared" si="1"/>
        <v>5.120000000000001</v>
      </c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63"/>
      <c r="AB10" s="50"/>
      <c r="AC10" s="50"/>
      <c r="AD10" s="50"/>
      <c r="AE10" s="50"/>
    </row>
    <row r="11" spans="1:31" x14ac:dyDescent="0.25">
      <c r="C11">
        <f>SUM(C4:C9)</f>
        <v>16</v>
      </c>
      <c r="D11">
        <f t="shared" ref="D11:E11" si="2">SUM(D4:D9)</f>
        <v>16</v>
      </c>
      <c r="E11">
        <f t="shared" si="2"/>
        <v>16</v>
      </c>
      <c r="F11">
        <f>C11*D11*E11</f>
        <v>4096</v>
      </c>
      <c r="H11" s="64"/>
      <c r="I11" s="64" t="s">
        <v>41</v>
      </c>
      <c r="J11" s="64"/>
      <c r="K11" s="50">
        <f>1/L11</f>
        <v>2.34375E-2</v>
      </c>
      <c r="L11" s="50">
        <f>16*16/6</f>
        <v>42.666666666666664</v>
      </c>
      <c r="M11" s="50">
        <f t="shared" si="1"/>
        <v>4.2666666666666666</v>
      </c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63"/>
      <c r="AB11" s="64"/>
      <c r="AC11" s="64"/>
      <c r="AD11" s="64"/>
      <c r="AE11" s="50"/>
    </row>
    <row r="12" spans="1:31" x14ac:dyDescent="0.25">
      <c r="H12" s="50"/>
      <c r="I12" s="50" t="s">
        <v>42</v>
      </c>
      <c r="J12" s="50"/>
      <c r="K12" s="50">
        <f>1/L12</f>
        <v>0.1875</v>
      </c>
      <c r="L12" s="68">
        <f>16/3</f>
        <v>5.333333333333333</v>
      </c>
      <c r="M12" s="50">
        <f t="shared" si="1"/>
        <v>0.53333333333333333</v>
      </c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63"/>
      <c r="AB12" s="50"/>
      <c r="AC12" s="50"/>
      <c r="AD12" s="50"/>
      <c r="AE12" s="50"/>
    </row>
    <row r="13" spans="1:31" x14ac:dyDescent="0.25"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63"/>
      <c r="AB13" s="50"/>
      <c r="AC13" s="50"/>
      <c r="AD13" s="50"/>
      <c r="AE13" s="50"/>
    </row>
    <row r="14" spans="1:31" x14ac:dyDescent="0.25">
      <c r="H14" s="50"/>
      <c r="I14" s="50"/>
      <c r="J14" s="50"/>
      <c r="K14" s="50"/>
      <c r="L14" s="50"/>
      <c r="M14" s="50"/>
      <c r="N14" s="50" t="s">
        <v>43</v>
      </c>
      <c r="O14" s="50">
        <f>K5*M5+K6*M6+K7*M7+K8*M8+K9*M9+K10*M10+K11*M11+K12*M12</f>
        <v>0.79999999999999993</v>
      </c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63"/>
      <c r="AB14" s="50"/>
      <c r="AC14" s="50"/>
      <c r="AD14" s="50"/>
      <c r="AE14" s="50"/>
    </row>
    <row r="15" spans="1:31" x14ac:dyDescent="0.25"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63"/>
      <c r="AB15" s="50"/>
      <c r="AC15" s="50"/>
      <c r="AD15" s="50"/>
      <c r="AE15" s="50"/>
    </row>
    <row r="16" spans="1:31" x14ac:dyDescent="0.25"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63"/>
      <c r="AB16" s="50"/>
      <c r="AC16" s="50"/>
      <c r="AD16" s="50"/>
      <c r="AE16" s="50"/>
    </row>
    <row r="17" spans="2:31" ht="15.75" thickBot="1" x14ac:dyDescent="0.3">
      <c r="B17" s="14"/>
      <c r="C17" s="14"/>
      <c r="D17" s="14"/>
      <c r="E17" s="15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63"/>
      <c r="AB17" s="50"/>
      <c r="AC17" s="50"/>
      <c r="AD17" s="50"/>
      <c r="AE17" s="50"/>
    </row>
    <row r="18" spans="2:31" ht="15.75" thickBot="1" x14ac:dyDescent="0.3">
      <c r="B18" s="13">
        <v>4</v>
      </c>
      <c r="C18" s="13">
        <v>5</v>
      </c>
      <c r="D18" s="13">
        <v>3</v>
      </c>
      <c r="E18" s="13">
        <f>B18*C18*D18</f>
        <v>60</v>
      </c>
      <c r="H18" s="50"/>
      <c r="I18" s="50"/>
      <c r="J18" s="50"/>
      <c r="K18" s="50"/>
      <c r="L18" s="63"/>
      <c r="M18" s="63"/>
      <c r="N18" s="63"/>
      <c r="O18" s="63"/>
      <c r="P18" s="50"/>
      <c r="Q18" s="63"/>
      <c r="R18" s="50"/>
      <c r="S18" s="50"/>
      <c r="T18" s="50"/>
      <c r="U18" s="50"/>
      <c r="V18" s="63"/>
      <c r="W18" s="63"/>
      <c r="X18" s="63"/>
      <c r="Y18" s="63"/>
      <c r="Z18" s="50"/>
      <c r="AA18" s="63"/>
      <c r="AB18" s="63"/>
      <c r="AC18" s="63"/>
      <c r="AD18" s="63"/>
      <c r="AE18" s="63"/>
    </row>
    <row r="19" spans="2:31" ht="15.75" thickBot="1" x14ac:dyDescent="0.3">
      <c r="B19" s="40" t="s">
        <v>3</v>
      </c>
      <c r="C19" s="41"/>
      <c r="D19" s="41"/>
      <c r="E19" s="42"/>
      <c r="H19" s="66"/>
      <c r="I19" s="65"/>
      <c r="J19" s="65"/>
      <c r="K19" s="65"/>
      <c r="L19" s="65"/>
      <c r="M19" s="65"/>
      <c r="N19" s="65"/>
      <c r="O19" s="63"/>
      <c r="P19" s="50"/>
      <c r="Q19" s="63"/>
      <c r="R19" s="50"/>
      <c r="S19" s="50"/>
      <c r="T19" s="50"/>
      <c r="U19" s="50"/>
      <c r="V19" s="63"/>
      <c r="W19" s="63"/>
      <c r="X19" s="63"/>
      <c r="Y19" s="63"/>
      <c r="Z19" s="50"/>
      <c r="AA19" s="63"/>
      <c r="AB19" s="63"/>
      <c r="AC19" s="63"/>
      <c r="AD19" s="63"/>
      <c r="AE19" s="63"/>
    </row>
    <row r="20" spans="2:31" ht="15.75" thickBot="1" x14ac:dyDescent="0.3">
      <c r="H20" s="66"/>
      <c r="I20" s="65"/>
      <c r="J20" s="65"/>
      <c r="K20" s="65"/>
      <c r="L20" s="65"/>
      <c r="M20" s="65"/>
      <c r="N20" s="65"/>
      <c r="O20" s="63"/>
      <c r="P20" s="50"/>
      <c r="Q20" s="63"/>
      <c r="R20" s="50"/>
      <c r="S20" s="50"/>
      <c r="T20" s="50"/>
      <c r="U20" s="50"/>
      <c r="V20" s="63"/>
      <c r="W20" s="63"/>
      <c r="X20" s="63"/>
      <c r="Y20" s="63"/>
      <c r="Z20" s="50"/>
      <c r="AA20" s="63"/>
      <c r="AB20" s="63"/>
      <c r="AC20" s="63"/>
      <c r="AD20" s="63"/>
      <c r="AE20" s="63"/>
    </row>
    <row r="21" spans="2:31" x14ac:dyDescent="0.25">
      <c r="B21" s="25">
        <v>11</v>
      </c>
      <c r="C21" s="26" t="s">
        <v>4</v>
      </c>
      <c r="D21" s="22">
        <v>1</v>
      </c>
      <c r="G21" t="s">
        <v>34</v>
      </c>
      <c r="H21" s="66"/>
      <c r="I21" s="65"/>
      <c r="J21" s="65"/>
      <c r="K21" s="65"/>
      <c r="L21" s="65"/>
      <c r="M21" s="65"/>
      <c r="N21" s="65"/>
      <c r="O21" s="63"/>
      <c r="P21" s="50"/>
      <c r="Q21" s="63"/>
      <c r="R21" s="50"/>
      <c r="S21" s="50"/>
      <c r="T21" s="50"/>
      <c r="U21" s="50"/>
      <c r="V21" s="63"/>
      <c r="W21" s="63"/>
      <c r="X21" s="63"/>
      <c r="Y21" s="63"/>
      <c r="Z21" s="50"/>
      <c r="AA21" s="63"/>
      <c r="AB21" s="63"/>
      <c r="AC21" s="63"/>
      <c r="AD21" s="63"/>
      <c r="AE21" s="63"/>
    </row>
    <row r="22" spans="2:31" x14ac:dyDescent="0.25">
      <c r="B22" s="27">
        <v>22</v>
      </c>
      <c r="C22" s="24" t="s">
        <v>4</v>
      </c>
      <c r="D22" s="23">
        <v>1</v>
      </c>
      <c r="H22" s="50"/>
      <c r="I22" s="50"/>
      <c r="J22" s="50"/>
      <c r="K22" s="50"/>
      <c r="L22" s="63"/>
      <c r="M22" s="63"/>
      <c r="N22" s="63"/>
      <c r="O22" s="63"/>
      <c r="P22" s="50"/>
      <c r="Q22" s="63"/>
      <c r="R22" s="50"/>
      <c r="S22" s="50"/>
      <c r="T22" s="50"/>
      <c r="U22" s="50"/>
      <c r="V22" s="63"/>
      <c r="W22" s="63"/>
      <c r="X22" s="63"/>
      <c r="Y22" s="63"/>
      <c r="Z22" s="50"/>
      <c r="AA22" s="63"/>
      <c r="AB22" s="63"/>
      <c r="AC22" s="63"/>
      <c r="AD22" s="63"/>
      <c r="AE22" s="63"/>
    </row>
    <row r="23" spans="2:31" x14ac:dyDescent="0.25">
      <c r="B23" s="27">
        <v>111</v>
      </c>
      <c r="C23" s="24" t="s">
        <v>4</v>
      </c>
      <c r="D23" s="23">
        <v>3</v>
      </c>
      <c r="H23" s="50"/>
      <c r="I23" s="50"/>
      <c r="J23" s="50"/>
      <c r="K23" s="50"/>
      <c r="L23" s="63"/>
      <c r="M23" s="63"/>
      <c r="N23" s="63"/>
      <c r="O23" s="63"/>
      <c r="P23" s="50"/>
      <c r="Q23" s="63"/>
      <c r="R23" s="50"/>
      <c r="S23" s="50"/>
      <c r="T23" s="50"/>
      <c r="U23" s="50"/>
      <c r="V23" s="63"/>
      <c r="W23" s="63"/>
      <c r="X23" s="63"/>
      <c r="Y23" s="63"/>
      <c r="Z23" s="50"/>
      <c r="AA23" s="63"/>
      <c r="AB23" s="63"/>
      <c r="AC23" s="63"/>
      <c r="AD23" s="63"/>
      <c r="AE23" s="63"/>
    </row>
    <row r="24" spans="2:31" x14ac:dyDescent="0.25">
      <c r="B24" s="27">
        <v>222</v>
      </c>
      <c r="C24" s="24" t="s">
        <v>4</v>
      </c>
      <c r="D24" s="23" t="s">
        <v>5</v>
      </c>
      <c r="H24" s="50"/>
      <c r="I24" s="50"/>
      <c r="J24" s="50"/>
      <c r="K24" s="50"/>
      <c r="L24" s="63"/>
      <c r="M24" s="63"/>
      <c r="N24" s="63"/>
      <c r="O24" s="63"/>
      <c r="P24" s="50"/>
      <c r="Q24" s="63"/>
      <c r="R24" s="50"/>
      <c r="S24" s="50"/>
      <c r="T24" s="50"/>
      <c r="U24" s="50"/>
      <c r="V24" s="63"/>
      <c r="W24" s="63"/>
      <c r="X24" s="63"/>
      <c r="Y24" s="63"/>
      <c r="Z24" s="50"/>
      <c r="AA24" s="63"/>
      <c r="AB24" s="63"/>
      <c r="AC24" s="63"/>
      <c r="AD24" s="63"/>
      <c r="AE24" s="63"/>
    </row>
    <row r="25" spans="2:31" x14ac:dyDescent="0.25">
      <c r="B25" s="27">
        <v>333</v>
      </c>
      <c r="C25" s="24" t="s">
        <v>4</v>
      </c>
      <c r="D25" s="23">
        <v>15</v>
      </c>
      <c r="H25" s="50"/>
      <c r="I25" s="50"/>
      <c r="J25" s="50"/>
      <c r="K25" s="50"/>
      <c r="L25" s="63"/>
      <c r="M25" s="63"/>
      <c r="N25" s="63"/>
      <c r="O25" s="63"/>
      <c r="P25" s="50"/>
      <c r="Q25" s="63"/>
      <c r="R25" s="50"/>
      <c r="S25" s="50"/>
      <c r="T25" s="50"/>
      <c r="U25" s="50"/>
      <c r="V25" s="63"/>
      <c r="W25" s="63"/>
      <c r="X25" s="63"/>
      <c r="Y25" s="63"/>
      <c r="Z25" s="50"/>
      <c r="AA25" s="63"/>
      <c r="AB25" s="63"/>
      <c r="AC25" s="63"/>
      <c r="AD25" s="63"/>
      <c r="AE25" s="63"/>
    </row>
    <row r="26" spans="2:31" ht="15.75" thickBot="1" x14ac:dyDescent="0.3">
      <c r="B26" s="27">
        <v>444</v>
      </c>
      <c r="C26" s="24" t="s">
        <v>4</v>
      </c>
      <c r="D26" s="21">
        <v>30</v>
      </c>
      <c r="H26" s="50"/>
      <c r="I26" s="50"/>
      <c r="J26" s="50"/>
      <c r="K26" s="50"/>
      <c r="L26" s="63"/>
      <c r="M26" s="63"/>
      <c r="N26" s="63"/>
      <c r="O26" s="63"/>
      <c r="P26" s="50"/>
      <c r="Q26" s="63"/>
      <c r="R26" s="50"/>
      <c r="S26" s="50"/>
      <c r="T26" s="50"/>
      <c r="U26" s="50"/>
      <c r="V26" s="63"/>
      <c r="W26" s="63"/>
      <c r="X26" s="63"/>
      <c r="Y26" s="63"/>
      <c r="Z26" s="50"/>
      <c r="AA26" s="63"/>
      <c r="AB26" s="63"/>
      <c r="AC26" s="63"/>
      <c r="AD26" s="63"/>
      <c r="AE26" s="63"/>
    </row>
    <row r="27" spans="2:31" x14ac:dyDescent="0.25">
      <c r="H27" s="50"/>
      <c r="I27" s="50"/>
      <c r="J27" s="50"/>
      <c r="K27" s="50"/>
      <c r="L27" s="63"/>
      <c r="M27" s="63"/>
      <c r="N27" s="63"/>
      <c r="O27" s="63"/>
      <c r="P27" s="50"/>
      <c r="Q27" s="63"/>
      <c r="R27" s="50"/>
      <c r="S27" s="50"/>
      <c r="T27" s="50"/>
      <c r="U27" s="50"/>
      <c r="V27" s="63"/>
      <c r="W27" s="63"/>
      <c r="X27" s="63"/>
      <c r="Y27" s="63"/>
      <c r="Z27" s="50"/>
      <c r="AA27" s="63"/>
      <c r="AB27" s="63"/>
      <c r="AC27" s="63"/>
      <c r="AD27" s="63"/>
      <c r="AE27" s="63"/>
    </row>
    <row r="28" spans="2:31" x14ac:dyDescent="0.25">
      <c r="H28" s="50"/>
      <c r="I28" s="50"/>
      <c r="J28" s="50"/>
      <c r="K28" s="50"/>
      <c r="L28" s="63"/>
      <c r="M28" s="63"/>
      <c r="N28" s="63"/>
      <c r="O28" s="63"/>
      <c r="P28" s="50"/>
      <c r="Q28" s="63"/>
      <c r="R28" s="50"/>
      <c r="S28" s="50"/>
      <c r="T28" s="50"/>
      <c r="U28" s="50"/>
      <c r="V28" s="63"/>
      <c r="W28" s="63"/>
      <c r="X28" s="63"/>
      <c r="Y28" s="63"/>
      <c r="Z28" s="50"/>
      <c r="AA28" s="63"/>
      <c r="AB28" s="63"/>
      <c r="AC28" s="63"/>
      <c r="AD28" s="63"/>
      <c r="AE28" s="63"/>
    </row>
    <row r="29" spans="2:31" ht="15.75" thickBot="1" x14ac:dyDescent="0.3">
      <c r="B29" t="s">
        <v>19</v>
      </c>
    </row>
    <row r="30" spans="2:31" ht="15.75" thickBot="1" x14ac:dyDescent="0.3">
      <c r="B30" s="25" t="s">
        <v>23</v>
      </c>
      <c r="C30" s="26"/>
      <c r="D30" s="22">
        <v>100</v>
      </c>
      <c r="E30">
        <f>C4*D4*E4</f>
        <v>1</v>
      </c>
      <c r="F30">
        <f>D30*E30</f>
        <v>100</v>
      </c>
    </row>
    <row r="31" spans="2:31" x14ac:dyDescent="0.25">
      <c r="B31" s="27" t="s">
        <v>24</v>
      </c>
      <c r="C31" s="24"/>
      <c r="D31" s="23">
        <v>40</v>
      </c>
      <c r="E31">
        <f>C5*D5*E5</f>
        <v>4</v>
      </c>
      <c r="F31">
        <f t="shared" ref="F31:F41" si="3">D31*E31</f>
        <v>160</v>
      </c>
      <c r="H31" s="43" t="s">
        <v>6</v>
      </c>
      <c r="I31" s="44"/>
      <c r="J31" s="44"/>
      <c r="K31" s="44"/>
      <c r="L31" s="44"/>
      <c r="M31" s="44"/>
      <c r="N31" s="44"/>
      <c r="O31" s="29"/>
      <c r="P31" s="4">
        <f>SUM(F30:F68)</f>
        <v>3320</v>
      </c>
    </row>
    <row r="32" spans="2:31" ht="15.75" thickBot="1" x14ac:dyDescent="0.3">
      <c r="B32" s="27" t="s">
        <v>25</v>
      </c>
      <c r="C32" s="24"/>
      <c r="D32" s="23">
        <v>40</v>
      </c>
      <c r="E32">
        <f>C6*D6*E6</f>
        <v>4</v>
      </c>
      <c r="F32">
        <f t="shared" si="3"/>
        <v>160</v>
      </c>
      <c r="H32" s="45" t="s">
        <v>7</v>
      </c>
      <c r="I32" s="46"/>
      <c r="J32" s="46"/>
      <c r="K32" s="46"/>
      <c r="L32" s="46"/>
      <c r="M32" s="46"/>
      <c r="N32" s="46"/>
      <c r="O32" s="16"/>
      <c r="P32" s="7">
        <f>F11</f>
        <v>4096</v>
      </c>
    </row>
    <row r="33" spans="1:16" ht="15.75" thickBot="1" x14ac:dyDescent="0.3">
      <c r="B33" s="27" t="s">
        <v>26</v>
      </c>
      <c r="C33" s="24"/>
      <c r="D33" s="23">
        <v>30</v>
      </c>
      <c r="E33">
        <f>C7*D7*E7</f>
        <v>25</v>
      </c>
      <c r="F33">
        <f t="shared" si="3"/>
        <v>750</v>
      </c>
      <c r="H33" s="47" t="s">
        <v>8</v>
      </c>
      <c r="I33" s="48"/>
      <c r="J33" s="48"/>
      <c r="K33" s="48"/>
      <c r="L33" s="48"/>
      <c r="M33" s="48"/>
      <c r="N33" s="48"/>
      <c r="O33" s="32"/>
      <c r="P33" s="33">
        <f>P31/P32*100</f>
        <v>81.0546875</v>
      </c>
    </row>
    <row r="34" spans="1:16" x14ac:dyDescent="0.25">
      <c r="B34" s="27" t="s">
        <v>27</v>
      </c>
      <c r="C34" s="24"/>
      <c r="D34" s="23">
        <v>20</v>
      </c>
      <c r="E34">
        <f>C8*D8*E8</f>
        <v>45</v>
      </c>
      <c r="F34">
        <f t="shared" si="3"/>
        <v>900</v>
      </c>
    </row>
    <row r="35" spans="1:16" ht="15.75" thickBot="1" x14ac:dyDescent="0.3">
      <c r="B35" s="27" t="s">
        <v>28</v>
      </c>
      <c r="C35" s="24"/>
      <c r="D35" s="21">
        <v>10</v>
      </c>
      <c r="E35">
        <f>C9*D9*E9</f>
        <v>80</v>
      </c>
      <c r="F35">
        <f t="shared" si="3"/>
        <v>800</v>
      </c>
    </row>
    <row r="36" spans="1:16" ht="15.75" thickBot="1" x14ac:dyDescent="0.3">
      <c r="B36" s="27" t="s">
        <v>29</v>
      </c>
      <c r="C36" s="24"/>
      <c r="D36" s="21">
        <v>5</v>
      </c>
      <c r="E36">
        <f>C4*D4*SUM(E5:E9)</f>
        <v>15</v>
      </c>
      <c r="F36">
        <f t="shared" si="3"/>
        <v>75</v>
      </c>
    </row>
    <row r="37" spans="1:16" ht="15.75" thickBot="1" x14ac:dyDescent="0.3">
      <c r="B37" s="27" t="s">
        <v>30</v>
      </c>
      <c r="C37" s="24"/>
      <c r="D37" s="21">
        <v>5</v>
      </c>
      <c r="E37">
        <f>C4*E4*SUM(D5:D9)</f>
        <v>15</v>
      </c>
      <c r="F37">
        <f t="shared" si="3"/>
        <v>75</v>
      </c>
    </row>
    <row r="38" spans="1:16" ht="15.75" thickBot="1" x14ac:dyDescent="0.3">
      <c r="B38" s="27" t="s">
        <v>31</v>
      </c>
      <c r="C38" s="24"/>
      <c r="D38" s="21">
        <v>5</v>
      </c>
      <c r="E38">
        <f>D4*E4*SUM(C5:C9)</f>
        <v>15</v>
      </c>
      <c r="F38">
        <f t="shared" si="3"/>
        <v>75</v>
      </c>
    </row>
    <row r="39" spans="1:16" ht="15.75" thickBot="1" x14ac:dyDescent="0.3">
      <c r="B39" s="27" t="s">
        <v>32</v>
      </c>
      <c r="C39" s="24"/>
      <c r="D39" s="21">
        <v>1</v>
      </c>
      <c r="E39">
        <f>C4*SUM(D5:D9)*SUM(E5:E9)</f>
        <v>225</v>
      </c>
      <c r="F39">
        <f t="shared" si="3"/>
        <v>225</v>
      </c>
    </row>
    <row r="40" spans="1:16" ht="15.75" thickBot="1" x14ac:dyDescent="0.3">
      <c r="B40" s="27" t="s">
        <v>33</v>
      </c>
      <c r="C40" s="24"/>
      <c r="D40" s="21">
        <v>1</v>
      </c>
      <c r="E40">
        <f>D4*SUM(AD23:AD27)*SUM(AF23:AF27)</f>
        <v>0</v>
      </c>
      <c r="F40">
        <f t="shared" si="3"/>
        <v>0</v>
      </c>
    </row>
    <row r="41" spans="1:16" ht="15.75" thickBot="1" x14ac:dyDescent="0.3">
      <c r="A41" t="s">
        <v>34</v>
      </c>
      <c r="B41" s="27" t="s">
        <v>35</v>
      </c>
      <c r="C41" s="24"/>
      <c r="D41" s="21">
        <v>1</v>
      </c>
      <c r="E41">
        <f>E4*SUM(AD23:AD27)*SUM(AE23:AE27)</f>
        <v>0</v>
      </c>
      <c r="F41">
        <f t="shared" si="3"/>
        <v>0</v>
      </c>
    </row>
    <row r="42" spans="1:16" ht="15.75" thickBot="1" x14ac:dyDescent="0.3">
      <c r="B42" s="27"/>
      <c r="C42" s="24"/>
      <c r="D42" s="21"/>
    </row>
    <row r="43" spans="1:16" ht="15.75" thickBot="1" x14ac:dyDescent="0.3">
      <c r="B43" s="27"/>
      <c r="C43" s="24"/>
      <c r="D43" s="21"/>
    </row>
    <row r="44" spans="1:16" ht="15.75" thickBot="1" x14ac:dyDescent="0.3">
      <c r="B44" s="27"/>
      <c r="C44" s="24"/>
      <c r="D44" s="21"/>
    </row>
    <row r="45" spans="1:16" ht="15.75" thickBot="1" x14ac:dyDescent="0.3">
      <c r="B45" s="27"/>
      <c r="C45" s="24"/>
      <c r="D45" s="21"/>
    </row>
    <row r="46" spans="1:16" ht="15.75" thickBot="1" x14ac:dyDescent="0.3">
      <c r="B46" s="27"/>
      <c r="C46" s="24"/>
      <c r="D46" s="21"/>
    </row>
    <row r="47" spans="1:16" ht="15.75" thickBot="1" x14ac:dyDescent="0.3">
      <c r="B47" s="59"/>
      <c r="C47" s="60"/>
      <c r="D47" s="61"/>
      <c r="E47" s="62"/>
      <c r="F47" s="62"/>
    </row>
    <row r="48" spans="1:16" ht="15.75" thickBot="1" x14ac:dyDescent="0.3">
      <c r="B48" s="27"/>
      <c r="C48" s="24"/>
      <c r="D48" s="21"/>
    </row>
    <row r="49" spans="2:4" ht="15.75" thickBot="1" x14ac:dyDescent="0.3">
      <c r="B49" s="27"/>
      <c r="C49" s="24"/>
      <c r="D49" s="21"/>
    </row>
    <row r="50" spans="2:4" ht="15.75" thickBot="1" x14ac:dyDescent="0.3">
      <c r="B50" s="27"/>
      <c r="C50" s="24"/>
      <c r="D50" s="21"/>
    </row>
    <row r="51" spans="2:4" ht="15.75" thickBot="1" x14ac:dyDescent="0.3">
      <c r="B51" s="27"/>
      <c r="C51" s="24"/>
      <c r="D51" s="21"/>
    </row>
    <row r="52" spans="2:4" ht="15.75" thickBot="1" x14ac:dyDescent="0.3">
      <c r="B52" s="27"/>
      <c r="C52" s="24"/>
      <c r="D52" s="21"/>
    </row>
    <row r="53" spans="2:4" ht="15.75" thickBot="1" x14ac:dyDescent="0.3">
      <c r="B53" s="27"/>
      <c r="C53" s="24"/>
      <c r="D53" s="21"/>
    </row>
    <row r="54" spans="2:4" ht="15.75" thickBot="1" x14ac:dyDescent="0.3">
      <c r="B54" s="27"/>
      <c r="C54" s="24"/>
      <c r="D54" s="21"/>
    </row>
    <row r="55" spans="2:4" ht="15.75" thickBot="1" x14ac:dyDescent="0.3">
      <c r="B55" s="27"/>
      <c r="C55" s="24"/>
      <c r="D55" s="21"/>
    </row>
    <row r="56" spans="2:4" ht="15.75" thickBot="1" x14ac:dyDescent="0.3">
      <c r="B56" s="27"/>
      <c r="C56" s="24"/>
      <c r="D56" s="21"/>
    </row>
    <row r="57" spans="2:4" ht="15.75" thickBot="1" x14ac:dyDescent="0.3">
      <c r="B57" s="27"/>
      <c r="C57" s="24"/>
      <c r="D57" s="21"/>
    </row>
    <row r="58" spans="2:4" ht="15.75" thickBot="1" x14ac:dyDescent="0.3">
      <c r="B58" s="27"/>
      <c r="C58" s="24"/>
      <c r="D58" s="21"/>
    </row>
    <row r="59" spans="2:4" ht="15.75" thickBot="1" x14ac:dyDescent="0.3">
      <c r="B59" s="27"/>
      <c r="C59" s="24"/>
      <c r="D59" s="21"/>
    </row>
    <row r="60" spans="2:4" ht="15.75" thickBot="1" x14ac:dyDescent="0.3">
      <c r="B60" s="27"/>
      <c r="C60" s="24"/>
      <c r="D60" s="21"/>
    </row>
    <row r="61" spans="2:4" ht="15.75" thickBot="1" x14ac:dyDescent="0.3">
      <c r="B61" s="27"/>
      <c r="C61" s="24"/>
      <c r="D61" s="21"/>
    </row>
    <row r="62" spans="2:4" ht="15.75" thickBot="1" x14ac:dyDescent="0.3">
      <c r="B62" s="27"/>
      <c r="C62" s="24"/>
      <c r="D62" s="21"/>
    </row>
    <row r="63" spans="2:4" ht="15.75" thickBot="1" x14ac:dyDescent="0.3">
      <c r="B63" s="27"/>
      <c r="C63" s="24"/>
      <c r="D63" s="21"/>
    </row>
    <row r="64" spans="2:4" ht="15.75" thickBot="1" x14ac:dyDescent="0.3">
      <c r="B64" s="27"/>
      <c r="C64" s="24"/>
      <c r="D64" s="21"/>
    </row>
    <row r="65" spans="2:4" ht="15.75" thickBot="1" x14ac:dyDescent="0.3">
      <c r="B65" s="27"/>
      <c r="C65" s="24"/>
      <c r="D65" s="21"/>
    </row>
    <row r="66" spans="2:4" ht="15.75" thickBot="1" x14ac:dyDescent="0.3">
      <c r="B66" s="27"/>
      <c r="C66" s="24"/>
      <c r="D66" s="21"/>
    </row>
    <row r="67" spans="2:4" ht="15.75" thickBot="1" x14ac:dyDescent="0.3">
      <c r="B67" s="27"/>
      <c r="C67" s="24"/>
      <c r="D67" s="21"/>
    </row>
    <row r="68" spans="2:4" ht="15.75" thickBot="1" x14ac:dyDescent="0.3">
      <c r="B68" s="27"/>
      <c r="C68" s="24"/>
      <c r="D68" s="21"/>
    </row>
    <row r="69" spans="2:4" ht="15.75" thickBot="1" x14ac:dyDescent="0.3">
      <c r="B69" s="27"/>
      <c r="C69" s="24"/>
      <c r="D69" s="21"/>
    </row>
    <row r="70" spans="2:4" ht="15.75" thickBot="1" x14ac:dyDescent="0.3">
      <c r="B70" s="27"/>
      <c r="C70" s="24"/>
      <c r="D70" s="21"/>
    </row>
  </sheetData>
  <mergeCells count="11">
    <mergeCell ref="H20:N20"/>
    <mergeCell ref="H21:N21"/>
    <mergeCell ref="H31:N31"/>
    <mergeCell ref="H32:N32"/>
    <mergeCell ref="H33:N33"/>
    <mergeCell ref="H2:J2"/>
    <mergeCell ref="R2:T2"/>
    <mergeCell ref="W2:Y2"/>
    <mergeCell ref="AB2:AD2"/>
    <mergeCell ref="B19:E19"/>
    <mergeCell ref="H19:N1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 (2)</vt:lpstr>
      <vt:lpstr>Base</vt:lpstr>
      <vt:lpstr>Sheet1</vt:lpstr>
      <vt:lpstr>Bonus</vt:lpstr>
      <vt:lpstr>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Sward</dc:creator>
  <cp:lastModifiedBy>Windows User</cp:lastModifiedBy>
  <dcterms:created xsi:type="dcterms:W3CDTF">2021-02-04T15:39:11Z</dcterms:created>
  <dcterms:modified xsi:type="dcterms:W3CDTF">2022-04-10T05:29:10Z</dcterms:modified>
</cp:coreProperties>
</file>