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M\8. CURSOS\ESPECIALIZACIÓN, GESTIÓN Y SUPERVISIÓN DEL MANTENIMIENTO DE EQUIPOS PESADOS\4 Módulo, Confiabilidad de Equipos\"/>
    </mc:Choice>
  </mc:AlternateContent>
  <xr:revisionPtr revIDLastSave="0" documentId="13_ncr:1_{23729707-3372-4226-B471-76DC385CC591}" xr6:coauthVersionLast="47" xr6:coauthVersionMax="47" xr10:uidLastSave="{00000000-0000-0000-0000-000000000000}"/>
  <bookViews>
    <workbookView xWindow="-120" yWindow="-120" windowWidth="20730" windowHeight="11160" activeTab="3" xr2:uid="{4EC0B2E0-A10E-4762-B442-7E1A26FFF62F}"/>
  </bookViews>
  <sheets>
    <sheet name="Pala 4100 XPCAC" sheetId="6" r:id="rId1"/>
    <sheet name="Pala 203 Filtrado" sheetId="3" r:id="rId2"/>
    <sheet name="Nelson Aalen" sheetId="4" r:id="rId3"/>
    <sheet name="Crow Aansa" sheetId="5" r:id="rId4"/>
  </sheets>
  <externalReferences>
    <externalReference r:id="rId5"/>
    <externalReference r:id="rId6"/>
  </externalReferences>
  <definedNames>
    <definedName name="_xlnm._FilterDatabase" localSheetId="3" hidden="1">'Crow Aansa'!$A$4:$C$4</definedName>
    <definedName name="_xlnm._FilterDatabase" localSheetId="2" hidden="1">'Nelson Aalen'!$A$4:$C$4</definedName>
    <definedName name="_xlnm._FilterDatabase" localSheetId="1" hidden="1">'Pala 203 Filtrado'!$C$1:$V$1</definedName>
    <definedName name="estatus">#REF!</definedName>
    <definedName name="estatus21">#REF!</definedName>
    <definedName name="STATUS">#REF!</definedName>
    <definedName name="STATUS2">#REF!</definedName>
    <definedName name="status20">#REF!</definedName>
    <definedName name="turnos">'[1]16'!$BV$10:$BV$19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1" i="4" l="1"/>
  <c r="O9" i="4" l="1"/>
  <c r="P6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H37" i="5"/>
  <c r="P7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P9" i="5"/>
  <c r="P11" i="5"/>
  <c r="P12" i="5"/>
  <c r="X27" i="5"/>
  <c r="W27" i="5"/>
  <c r="V28" i="5"/>
  <c r="X28" i="5"/>
  <c r="Y28" i="5"/>
  <c r="V5" i="5"/>
  <c r="AA5" i="5"/>
  <c r="V29" i="5"/>
  <c r="W28" i="5"/>
  <c r="AB5" i="5"/>
  <c r="AC5" i="5"/>
  <c r="W5" i="5"/>
  <c r="V6" i="5"/>
  <c r="AB6" i="5"/>
  <c r="AC6" i="5"/>
  <c r="P20" i="5"/>
  <c r="P21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5" i="5"/>
  <c r="W29" i="5"/>
  <c r="V30" i="5"/>
  <c r="X29" i="5"/>
  <c r="Y29" i="5"/>
  <c r="W6" i="5"/>
  <c r="X6" i="5"/>
  <c r="Y6" i="5"/>
  <c r="Z6" i="5"/>
  <c r="AA6" i="5"/>
  <c r="V7" i="5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O7" i="4"/>
  <c r="I13" i="3"/>
  <c r="I12" i="3"/>
  <c r="J12" i="3"/>
  <c r="K13" i="3"/>
  <c r="I14" i="3"/>
  <c r="J13" i="3"/>
  <c r="K14" i="3"/>
  <c r="I15" i="3"/>
  <c r="J14" i="3"/>
  <c r="K15" i="3"/>
  <c r="I16" i="3"/>
  <c r="J15" i="3"/>
  <c r="K16" i="3"/>
  <c r="I17" i="3"/>
  <c r="J16" i="3"/>
  <c r="K17" i="3"/>
  <c r="I18" i="3"/>
  <c r="J17" i="3"/>
  <c r="K18" i="3"/>
  <c r="I19" i="3"/>
  <c r="J18" i="3"/>
  <c r="K19" i="3"/>
  <c r="I20" i="3"/>
  <c r="J19" i="3"/>
  <c r="K20" i="3"/>
  <c r="I21" i="3"/>
  <c r="K21" i="3"/>
  <c r="I22" i="3"/>
  <c r="J21" i="3"/>
  <c r="K22" i="3"/>
  <c r="I23" i="3"/>
  <c r="J22" i="3"/>
  <c r="K23" i="3"/>
  <c r="I24" i="3"/>
  <c r="J23" i="3"/>
  <c r="K24" i="3"/>
  <c r="I25" i="3"/>
  <c r="J24" i="3"/>
  <c r="K25" i="3"/>
  <c r="I26" i="3"/>
  <c r="K26" i="3"/>
  <c r="I27" i="3"/>
  <c r="J26" i="3"/>
  <c r="K27" i="3"/>
  <c r="I28" i="3"/>
  <c r="J27" i="3"/>
  <c r="K28" i="3"/>
  <c r="I29" i="3"/>
  <c r="J28" i="3"/>
  <c r="K29" i="3"/>
  <c r="I30" i="3"/>
  <c r="J29" i="3"/>
  <c r="K30" i="3"/>
  <c r="I31" i="3"/>
  <c r="J30" i="3"/>
  <c r="K31" i="3"/>
  <c r="I32" i="3"/>
  <c r="J31" i="3"/>
  <c r="K32" i="3"/>
  <c r="I33" i="3"/>
  <c r="J32" i="3"/>
  <c r="K33" i="3"/>
  <c r="I34" i="3"/>
  <c r="J33" i="3"/>
  <c r="K34" i="3"/>
  <c r="I35" i="3"/>
  <c r="J34" i="3"/>
  <c r="K35" i="3"/>
  <c r="I36" i="3"/>
  <c r="J35" i="3"/>
  <c r="K36" i="3"/>
  <c r="I37" i="3"/>
  <c r="J36" i="3"/>
  <c r="K37" i="3"/>
  <c r="I38" i="3"/>
  <c r="J37" i="3"/>
  <c r="K38" i="3"/>
  <c r="I39" i="3"/>
  <c r="J38" i="3"/>
  <c r="K39" i="3"/>
  <c r="I40" i="3"/>
  <c r="J39" i="3"/>
  <c r="K40" i="3"/>
  <c r="I41" i="3"/>
  <c r="J40" i="3"/>
  <c r="K41" i="3"/>
  <c r="I42" i="3"/>
  <c r="J41" i="3"/>
  <c r="K42" i="3"/>
  <c r="I43" i="3"/>
  <c r="J42" i="3"/>
  <c r="K43" i="3"/>
  <c r="I44" i="3"/>
  <c r="J43" i="3"/>
  <c r="K44" i="3"/>
  <c r="I45" i="3"/>
  <c r="J44" i="3"/>
  <c r="K45" i="3"/>
  <c r="I46" i="3"/>
  <c r="J45" i="3"/>
  <c r="K46" i="3"/>
  <c r="I47" i="3"/>
  <c r="J46" i="3"/>
  <c r="K47" i="3"/>
  <c r="I48" i="3"/>
  <c r="J47" i="3"/>
  <c r="K48" i="3"/>
  <c r="I49" i="3"/>
  <c r="J48" i="3"/>
  <c r="K49" i="3"/>
  <c r="I50" i="3"/>
  <c r="J49" i="3"/>
  <c r="K50" i="3"/>
  <c r="I51" i="3"/>
  <c r="J50" i="3"/>
  <c r="K51" i="3"/>
  <c r="I52" i="3"/>
  <c r="J51" i="3"/>
  <c r="K52" i="3"/>
  <c r="I53" i="3"/>
  <c r="J52" i="3"/>
  <c r="K53" i="3"/>
  <c r="I54" i="3"/>
  <c r="J53" i="3"/>
  <c r="K54" i="3"/>
  <c r="I55" i="3"/>
  <c r="J54" i="3"/>
  <c r="K55" i="3"/>
  <c r="I56" i="3"/>
  <c r="K56" i="3"/>
  <c r="I57" i="3"/>
  <c r="J56" i="3"/>
  <c r="K57" i="3"/>
  <c r="I58" i="3"/>
  <c r="J57" i="3"/>
  <c r="K58" i="3"/>
  <c r="I59" i="3"/>
  <c r="J58" i="3"/>
  <c r="K59" i="3"/>
  <c r="I60" i="3"/>
  <c r="K60" i="3"/>
  <c r="I61" i="3"/>
  <c r="J60" i="3"/>
  <c r="K61" i="3"/>
  <c r="I62" i="3"/>
  <c r="J61" i="3"/>
  <c r="K62" i="3"/>
  <c r="I63" i="3"/>
  <c r="J62" i="3"/>
  <c r="K63" i="3"/>
  <c r="I64" i="3"/>
  <c r="J63" i="3"/>
  <c r="K64" i="3"/>
  <c r="I65" i="3"/>
  <c r="K65" i="3"/>
  <c r="I66" i="3"/>
  <c r="J65" i="3"/>
  <c r="K66" i="3"/>
  <c r="I67" i="3"/>
  <c r="J66" i="3"/>
  <c r="K67" i="3"/>
  <c r="I68" i="3"/>
  <c r="J67" i="3"/>
  <c r="K68" i="3"/>
  <c r="I69" i="3"/>
  <c r="J68" i="3"/>
  <c r="K69" i="3"/>
  <c r="I70" i="3"/>
  <c r="J69" i="3"/>
  <c r="K70" i="3"/>
  <c r="I71" i="3"/>
  <c r="J70" i="3"/>
  <c r="K71" i="3"/>
  <c r="I72" i="3"/>
  <c r="J71" i="3"/>
  <c r="K72" i="3"/>
  <c r="I73" i="3"/>
  <c r="J72" i="3"/>
  <c r="K73" i="3"/>
  <c r="I74" i="3"/>
  <c r="J73" i="3"/>
  <c r="K74" i="3"/>
  <c r="I75" i="3"/>
  <c r="J74" i="3"/>
  <c r="K75" i="3"/>
  <c r="I76" i="3"/>
  <c r="J75" i="3"/>
  <c r="K76" i="3"/>
  <c r="I77" i="3"/>
  <c r="J76" i="3"/>
  <c r="K77" i="3"/>
  <c r="I78" i="3"/>
  <c r="J77" i="3"/>
  <c r="K78" i="3"/>
  <c r="I79" i="3"/>
  <c r="K79" i="3"/>
  <c r="I80" i="3"/>
  <c r="J79" i="3"/>
  <c r="K80" i="3"/>
  <c r="I81" i="3"/>
  <c r="J80" i="3"/>
  <c r="K81" i="3"/>
  <c r="I82" i="3"/>
  <c r="J81" i="3"/>
  <c r="K82" i="3"/>
  <c r="I83" i="3"/>
  <c r="J82" i="3"/>
  <c r="K83" i="3"/>
  <c r="I84" i="3"/>
  <c r="J83" i="3"/>
  <c r="K84" i="3"/>
  <c r="I85" i="3"/>
  <c r="J84" i="3"/>
  <c r="K85" i="3"/>
  <c r="I86" i="3"/>
  <c r="J85" i="3"/>
  <c r="K86" i="3"/>
  <c r="I87" i="3"/>
  <c r="J86" i="3"/>
  <c r="K87" i="3"/>
  <c r="I88" i="3"/>
  <c r="J87" i="3"/>
  <c r="K88" i="3"/>
  <c r="I89" i="3"/>
  <c r="J88" i="3"/>
  <c r="K89" i="3"/>
  <c r="I90" i="3"/>
  <c r="J89" i="3"/>
  <c r="K90" i="3"/>
  <c r="I91" i="3"/>
  <c r="J90" i="3"/>
  <c r="K91" i="3"/>
  <c r="I92" i="3"/>
  <c r="J91" i="3"/>
  <c r="K92" i="3"/>
  <c r="I93" i="3"/>
  <c r="J92" i="3"/>
  <c r="K93" i="3"/>
  <c r="J93" i="3"/>
  <c r="I3" i="3"/>
  <c r="I4" i="3"/>
  <c r="J4" i="3"/>
  <c r="I5" i="3"/>
  <c r="J5" i="3"/>
  <c r="I6" i="3"/>
  <c r="I7" i="3"/>
  <c r="J7" i="3"/>
  <c r="I8" i="3"/>
  <c r="J8" i="3"/>
  <c r="I9" i="3"/>
  <c r="J9" i="3"/>
  <c r="I10" i="3"/>
  <c r="J10" i="3"/>
  <c r="I11" i="3"/>
  <c r="J11" i="3"/>
  <c r="I2" i="3"/>
  <c r="J2" i="3"/>
  <c r="V93" i="3"/>
  <c r="U93" i="3"/>
  <c r="T93" i="3"/>
  <c r="H93" i="3"/>
  <c r="D93" i="3"/>
  <c r="B93" i="3"/>
  <c r="V91" i="3"/>
  <c r="U91" i="3"/>
  <c r="T91" i="3"/>
  <c r="H91" i="3"/>
  <c r="D91" i="3"/>
  <c r="B92" i="3"/>
  <c r="V92" i="3"/>
  <c r="U92" i="3"/>
  <c r="T92" i="3"/>
  <c r="H92" i="3"/>
  <c r="D92" i="3"/>
  <c r="B91" i="3"/>
  <c r="V90" i="3"/>
  <c r="U90" i="3"/>
  <c r="T90" i="3"/>
  <c r="H90" i="3"/>
  <c r="D90" i="3"/>
  <c r="B90" i="3"/>
  <c r="V89" i="3"/>
  <c r="U89" i="3"/>
  <c r="T89" i="3"/>
  <c r="H89" i="3"/>
  <c r="D89" i="3"/>
  <c r="B89" i="3"/>
  <c r="V88" i="3"/>
  <c r="U88" i="3"/>
  <c r="T88" i="3"/>
  <c r="H88" i="3"/>
  <c r="D88" i="3"/>
  <c r="B88" i="3"/>
  <c r="V86" i="3"/>
  <c r="U86" i="3"/>
  <c r="T86" i="3"/>
  <c r="H86" i="3"/>
  <c r="D86" i="3"/>
  <c r="B87" i="3"/>
  <c r="V87" i="3"/>
  <c r="U87" i="3"/>
  <c r="T87" i="3"/>
  <c r="H87" i="3"/>
  <c r="D87" i="3"/>
  <c r="B86" i="3"/>
  <c r="V85" i="3"/>
  <c r="U85" i="3"/>
  <c r="T85" i="3"/>
  <c r="H85" i="3"/>
  <c r="D85" i="3"/>
  <c r="B85" i="3"/>
  <c r="V83" i="3"/>
  <c r="U83" i="3"/>
  <c r="T83" i="3"/>
  <c r="H83" i="3"/>
  <c r="D83" i="3"/>
  <c r="B84" i="3"/>
  <c r="V84" i="3"/>
  <c r="U84" i="3"/>
  <c r="T84" i="3"/>
  <c r="H84" i="3"/>
  <c r="D84" i="3"/>
  <c r="B83" i="3"/>
  <c r="V82" i="3"/>
  <c r="U82" i="3"/>
  <c r="T82" i="3"/>
  <c r="H82" i="3"/>
  <c r="D82" i="3"/>
  <c r="B82" i="3"/>
  <c r="V81" i="3"/>
  <c r="U81" i="3"/>
  <c r="T81" i="3"/>
  <c r="H81" i="3"/>
  <c r="D81" i="3"/>
  <c r="B81" i="3"/>
  <c r="V80" i="3"/>
  <c r="U80" i="3"/>
  <c r="T80" i="3"/>
  <c r="H80" i="3"/>
  <c r="D80" i="3"/>
  <c r="B80" i="3"/>
  <c r="B79" i="3"/>
  <c r="V79" i="3"/>
  <c r="U79" i="3"/>
  <c r="T79" i="3"/>
  <c r="H79" i="3"/>
  <c r="D79" i="3"/>
  <c r="V78" i="3"/>
  <c r="U78" i="3"/>
  <c r="T78" i="3"/>
  <c r="H78" i="3"/>
  <c r="D78" i="3"/>
  <c r="B78" i="3"/>
  <c r="B77" i="3"/>
  <c r="V76" i="3"/>
  <c r="U76" i="3"/>
  <c r="T76" i="3"/>
  <c r="H76" i="3"/>
  <c r="D76" i="3"/>
  <c r="B76" i="3"/>
  <c r="V77" i="3"/>
  <c r="U77" i="3"/>
  <c r="T77" i="3"/>
  <c r="H77" i="3"/>
  <c r="D77" i="3"/>
  <c r="V75" i="3"/>
  <c r="U75" i="3"/>
  <c r="T75" i="3"/>
  <c r="H75" i="3"/>
  <c r="D75" i="3"/>
  <c r="B75" i="3"/>
  <c r="V74" i="3"/>
  <c r="U74" i="3"/>
  <c r="T74" i="3"/>
  <c r="H74" i="3"/>
  <c r="D74" i="3"/>
  <c r="B74" i="3"/>
  <c r="V73" i="3"/>
  <c r="U73" i="3"/>
  <c r="T73" i="3"/>
  <c r="H73" i="3"/>
  <c r="D73" i="3"/>
  <c r="B73" i="3"/>
  <c r="V71" i="3"/>
  <c r="U71" i="3"/>
  <c r="T71" i="3"/>
  <c r="H71" i="3"/>
  <c r="D71" i="3"/>
  <c r="B72" i="3"/>
  <c r="V72" i="3"/>
  <c r="U72" i="3"/>
  <c r="T72" i="3"/>
  <c r="H72" i="3"/>
  <c r="D72" i="3"/>
  <c r="B71" i="3"/>
  <c r="V70" i="3"/>
  <c r="U70" i="3"/>
  <c r="T70" i="3"/>
  <c r="H70" i="3"/>
  <c r="D70" i="3"/>
  <c r="B70" i="3"/>
  <c r="V69" i="3"/>
  <c r="U69" i="3"/>
  <c r="T69" i="3"/>
  <c r="H69" i="3"/>
  <c r="D69" i="3"/>
  <c r="B69" i="3"/>
  <c r="V68" i="3"/>
  <c r="U68" i="3"/>
  <c r="T68" i="3"/>
  <c r="H68" i="3"/>
  <c r="D68" i="3"/>
  <c r="B68" i="3"/>
  <c r="B67" i="3"/>
  <c r="V67" i="3"/>
  <c r="U67" i="3"/>
  <c r="T67" i="3"/>
  <c r="H67" i="3"/>
  <c r="D67" i="3"/>
  <c r="B66" i="3"/>
  <c r="V65" i="3"/>
  <c r="U65" i="3"/>
  <c r="T65" i="3"/>
  <c r="H65" i="3"/>
  <c r="D65" i="3"/>
  <c r="V66" i="3"/>
  <c r="U66" i="3"/>
  <c r="T66" i="3"/>
  <c r="H66" i="3"/>
  <c r="D66" i="3"/>
  <c r="B65" i="3"/>
  <c r="V63" i="3"/>
  <c r="U63" i="3"/>
  <c r="T63" i="3"/>
  <c r="H63" i="3"/>
  <c r="D63" i="3"/>
  <c r="B64" i="3"/>
  <c r="V62" i="3"/>
  <c r="U62" i="3"/>
  <c r="T62" i="3"/>
  <c r="H62" i="3"/>
  <c r="D62" i="3"/>
  <c r="B63" i="3"/>
  <c r="V64" i="3"/>
  <c r="U64" i="3"/>
  <c r="T64" i="3"/>
  <c r="H64" i="3"/>
  <c r="D64" i="3"/>
  <c r="B62" i="3"/>
  <c r="V61" i="3"/>
  <c r="U61" i="3"/>
  <c r="T61" i="3"/>
  <c r="H61" i="3"/>
  <c r="D61" i="3"/>
  <c r="B61" i="3"/>
  <c r="V60" i="3"/>
  <c r="U60" i="3"/>
  <c r="T60" i="3"/>
  <c r="H60" i="3"/>
  <c r="D60" i="3"/>
  <c r="B60" i="3"/>
  <c r="V59" i="3"/>
  <c r="U59" i="3"/>
  <c r="T59" i="3"/>
  <c r="H59" i="3"/>
  <c r="D59" i="3"/>
  <c r="B59" i="3"/>
  <c r="V58" i="3"/>
  <c r="U58" i="3"/>
  <c r="T58" i="3"/>
  <c r="H58" i="3"/>
  <c r="D58" i="3"/>
  <c r="B58" i="3"/>
  <c r="V57" i="3"/>
  <c r="U57" i="3"/>
  <c r="T57" i="3"/>
  <c r="H57" i="3"/>
  <c r="D57" i="3"/>
  <c r="B57" i="3"/>
  <c r="B56" i="3"/>
  <c r="V56" i="3"/>
  <c r="U56" i="3"/>
  <c r="T56" i="3"/>
  <c r="H56" i="3"/>
  <c r="D56" i="3"/>
  <c r="V55" i="3"/>
  <c r="U55" i="3"/>
  <c r="T55" i="3"/>
  <c r="H55" i="3"/>
  <c r="D55" i="3"/>
  <c r="B55" i="3"/>
  <c r="V54" i="3"/>
  <c r="U54" i="3"/>
  <c r="T54" i="3"/>
  <c r="H54" i="3"/>
  <c r="D54" i="3"/>
  <c r="B54" i="3"/>
  <c r="V53" i="3"/>
  <c r="U53" i="3"/>
  <c r="T53" i="3"/>
  <c r="H53" i="3"/>
  <c r="D53" i="3"/>
  <c r="B53" i="3"/>
  <c r="V52" i="3"/>
  <c r="U52" i="3"/>
  <c r="T52" i="3"/>
  <c r="H52" i="3"/>
  <c r="D52" i="3"/>
  <c r="B52" i="3"/>
  <c r="V51" i="3"/>
  <c r="U51" i="3"/>
  <c r="T51" i="3"/>
  <c r="H51" i="3"/>
  <c r="D51" i="3"/>
  <c r="B51" i="3"/>
  <c r="V50" i="3"/>
  <c r="U50" i="3"/>
  <c r="T50" i="3"/>
  <c r="H50" i="3"/>
  <c r="D50" i="3"/>
  <c r="B50" i="3"/>
  <c r="V49" i="3"/>
  <c r="U49" i="3"/>
  <c r="T49" i="3"/>
  <c r="H49" i="3"/>
  <c r="D49" i="3"/>
  <c r="B49" i="3"/>
  <c r="V47" i="3"/>
  <c r="U47" i="3"/>
  <c r="T47" i="3"/>
  <c r="H47" i="3"/>
  <c r="D47" i="3"/>
  <c r="B48" i="3"/>
  <c r="V48" i="3"/>
  <c r="U48" i="3"/>
  <c r="T48" i="3"/>
  <c r="H48" i="3"/>
  <c r="D48" i="3"/>
  <c r="B47" i="3"/>
  <c r="V46" i="3"/>
  <c r="U46" i="3"/>
  <c r="T46" i="3"/>
  <c r="H46" i="3"/>
  <c r="D46" i="3"/>
  <c r="B46" i="3"/>
  <c r="V44" i="3"/>
  <c r="U44" i="3"/>
  <c r="T44" i="3"/>
  <c r="H44" i="3"/>
  <c r="D44" i="3"/>
  <c r="B45" i="3"/>
  <c r="V45" i="3"/>
  <c r="U45" i="3"/>
  <c r="T45" i="3"/>
  <c r="H45" i="3"/>
  <c r="D45" i="3"/>
  <c r="B44" i="3"/>
  <c r="V43" i="3"/>
  <c r="U43" i="3"/>
  <c r="T43" i="3"/>
  <c r="H43" i="3"/>
  <c r="D43" i="3"/>
  <c r="B43" i="3"/>
  <c r="V41" i="3"/>
  <c r="U41" i="3"/>
  <c r="T41" i="3"/>
  <c r="H41" i="3"/>
  <c r="D41" i="3"/>
  <c r="B42" i="3"/>
  <c r="V42" i="3"/>
  <c r="U42" i="3"/>
  <c r="T42" i="3"/>
  <c r="H42" i="3"/>
  <c r="D42" i="3"/>
  <c r="B41" i="3"/>
  <c r="V40" i="3"/>
  <c r="U40" i="3"/>
  <c r="T40" i="3"/>
  <c r="H40" i="3"/>
  <c r="D40" i="3"/>
  <c r="B40" i="3"/>
  <c r="V39" i="3"/>
  <c r="U39" i="3"/>
  <c r="T39" i="3"/>
  <c r="H39" i="3"/>
  <c r="D39" i="3"/>
  <c r="B39" i="3"/>
  <c r="V38" i="3"/>
  <c r="U38" i="3"/>
  <c r="T38" i="3"/>
  <c r="H38" i="3"/>
  <c r="D38" i="3"/>
  <c r="B38" i="3"/>
  <c r="V37" i="3"/>
  <c r="U37" i="3"/>
  <c r="T37" i="3"/>
  <c r="H37" i="3"/>
  <c r="D37" i="3"/>
  <c r="B37" i="3"/>
  <c r="V36" i="3"/>
  <c r="U36" i="3"/>
  <c r="T36" i="3"/>
  <c r="H36" i="3"/>
  <c r="D36" i="3"/>
  <c r="B36" i="3"/>
  <c r="V34" i="3"/>
  <c r="U34" i="3"/>
  <c r="T34" i="3"/>
  <c r="H34" i="3"/>
  <c r="D34" i="3"/>
  <c r="B35" i="3"/>
  <c r="V35" i="3"/>
  <c r="U35" i="3"/>
  <c r="T35" i="3"/>
  <c r="H35" i="3"/>
  <c r="D35" i="3"/>
  <c r="B34" i="3"/>
  <c r="V33" i="3"/>
  <c r="U33" i="3"/>
  <c r="T33" i="3"/>
  <c r="H33" i="3"/>
  <c r="D33" i="3"/>
  <c r="B33" i="3"/>
  <c r="X30" i="5"/>
  <c r="Y30" i="5"/>
  <c r="W30" i="5"/>
  <c r="V31" i="5"/>
  <c r="V8" i="5"/>
  <c r="AA7" i="5"/>
  <c r="W7" i="5"/>
  <c r="X7" i="5"/>
  <c r="Y7" i="5"/>
  <c r="Z7" i="5"/>
  <c r="AB7" i="5"/>
  <c r="AC7" i="5"/>
  <c r="L82" i="3"/>
  <c r="L93" i="3"/>
  <c r="L92" i="3"/>
  <c r="L88" i="3"/>
  <c r="L83" i="3"/>
  <c r="L77" i="3"/>
  <c r="L76" i="3"/>
  <c r="L90" i="3"/>
  <c r="L74" i="3"/>
  <c r="L73" i="3"/>
  <c r="L69" i="3"/>
  <c r="L72" i="3"/>
  <c r="L62" i="3"/>
  <c r="L64" i="3"/>
  <c r="L91" i="3"/>
  <c r="L61" i="3"/>
  <c r="L52" i="3"/>
  <c r="L60" i="3"/>
  <c r="L71" i="3"/>
  <c r="L58" i="3"/>
  <c r="L41" i="3"/>
  <c r="L89" i="3"/>
  <c r="L57" i="3"/>
  <c r="L55" i="3"/>
  <c r="L56" i="3"/>
  <c r="L51" i="3"/>
  <c r="L25" i="3"/>
  <c r="L54" i="3"/>
  <c r="L50" i="3"/>
  <c r="L37" i="3"/>
  <c r="L34" i="3"/>
  <c r="L35" i="3"/>
  <c r="L31" i="3"/>
  <c r="L79" i="3"/>
  <c r="L48" i="3"/>
  <c r="L40" i="3"/>
  <c r="L70" i="3"/>
  <c r="L43" i="3"/>
  <c r="L39" i="3"/>
  <c r="L27" i="3"/>
  <c r="L46" i="3"/>
  <c r="L42" i="3"/>
  <c r="L33" i="3"/>
  <c r="L36" i="3"/>
  <c r="L32" i="3"/>
  <c r="L30" i="3"/>
  <c r="L26" i="3"/>
  <c r="L29" i="3"/>
  <c r="L47" i="3"/>
  <c r="L67" i="3"/>
  <c r="L44" i="3"/>
  <c r="L80" i="3"/>
  <c r="L84" i="3"/>
  <c r="L65" i="3"/>
  <c r="L86" i="3"/>
  <c r="L78" i="3"/>
  <c r="L59" i="3"/>
  <c r="L24" i="3"/>
  <c r="L23" i="3"/>
  <c r="L22" i="3"/>
  <c r="L21" i="3"/>
  <c r="K3" i="3"/>
  <c r="L3" i="3"/>
  <c r="L13" i="3"/>
  <c r="K6" i="3"/>
  <c r="L6" i="3"/>
  <c r="K10" i="3"/>
  <c r="L10" i="3"/>
  <c r="L19" i="3"/>
  <c r="L16" i="3"/>
  <c r="L15" i="3"/>
  <c r="J3" i="3"/>
  <c r="K4" i="3"/>
  <c r="L4" i="3"/>
  <c r="L38" i="3"/>
  <c r="J6" i="3"/>
  <c r="K7" i="3"/>
  <c r="L7" i="3"/>
  <c r="L17" i="3"/>
  <c r="K5" i="3"/>
  <c r="L5" i="3"/>
  <c r="L18" i="3"/>
  <c r="L14" i="3"/>
  <c r="K11" i="3"/>
  <c r="L11" i="3"/>
  <c r="K9" i="3"/>
  <c r="L9" i="3"/>
  <c r="K12" i="3"/>
  <c r="L12" i="3"/>
  <c r="K8" i="3"/>
  <c r="L8" i="3"/>
  <c r="W31" i="5"/>
  <c r="V32" i="5"/>
  <c r="X31" i="5"/>
  <c r="Y31" i="5"/>
  <c r="AB8" i="5"/>
  <c r="AC8" i="5"/>
  <c r="V9" i="5"/>
  <c r="W8" i="5"/>
  <c r="X8" i="5"/>
  <c r="Y8" i="5"/>
  <c r="Z8" i="5"/>
  <c r="AA8" i="5"/>
  <c r="L75" i="3"/>
  <c r="L49" i="3"/>
  <c r="L68" i="3"/>
  <c r="L28" i="3"/>
  <c r="L53" i="3"/>
  <c r="L81" i="3"/>
  <c r="L63" i="3"/>
  <c r="L87" i="3"/>
  <c r="L85" i="3"/>
  <c r="L66" i="3"/>
  <c r="L45" i="3"/>
  <c r="L20" i="3"/>
  <c r="V33" i="5"/>
  <c r="X32" i="5"/>
  <c r="Y32" i="5"/>
  <c r="W32" i="5"/>
  <c r="AA9" i="5"/>
  <c r="W9" i="5"/>
  <c r="X9" i="5"/>
  <c r="Y9" i="5"/>
  <c r="Z9" i="5"/>
  <c r="AB9" i="5"/>
  <c r="AC9" i="5"/>
  <c r="V10" i="5"/>
  <c r="H35" i="5"/>
  <c r="H39" i="5"/>
  <c r="V34" i="5"/>
  <c r="W33" i="5"/>
  <c r="X33" i="5"/>
  <c r="Y33" i="5"/>
  <c r="V11" i="5"/>
  <c r="AB10" i="5"/>
  <c r="AC10" i="5"/>
  <c r="W10" i="5"/>
  <c r="X10" i="5"/>
  <c r="Y10" i="5"/>
  <c r="Z10" i="5"/>
  <c r="AA10" i="5"/>
  <c r="X34" i="5"/>
  <c r="Y34" i="5"/>
  <c r="W34" i="5"/>
  <c r="V35" i="5"/>
  <c r="V12" i="5"/>
  <c r="AA11" i="5"/>
  <c r="W11" i="5"/>
  <c r="X11" i="5"/>
  <c r="Y11" i="5"/>
  <c r="Z11" i="5"/>
  <c r="AB11" i="5"/>
  <c r="AC11" i="5"/>
  <c r="W35" i="5"/>
  <c r="V36" i="5"/>
  <c r="X35" i="5"/>
  <c r="Y35" i="5"/>
  <c r="V13" i="5"/>
  <c r="AB12" i="5"/>
  <c r="AC12" i="5"/>
  <c r="W12" i="5"/>
  <c r="X12" i="5"/>
  <c r="Y12" i="5"/>
  <c r="Z12" i="5"/>
  <c r="AA12" i="5"/>
  <c r="V37" i="5"/>
  <c r="X36" i="5"/>
  <c r="Y36" i="5"/>
  <c r="W36" i="5"/>
  <c r="V14" i="5"/>
  <c r="AA13" i="5"/>
  <c r="AB13" i="5"/>
  <c r="AC13" i="5"/>
  <c r="W13" i="5"/>
  <c r="X13" i="5"/>
  <c r="Y13" i="5"/>
  <c r="Z13" i="5"/>
  <c r="V38" i="5"/>
  <c r="W37" i="5"/>
  <c r="X37" i="5"/>
  <c r="Y37" i="5"/>
  <c r="V15" i="5"/>
  <c r="W14" i="5"/>
  <c r="X14" i="5"/>
  <c r="Y14" i="5"/>
  <c r="Z14" i="5"/>
  <c r="AB14" i="5"/>
  <c r="AC14" i="5"/>
  <c r="AA14" i="5"/>
  <c r="V39" i="5"/>
  <c r="X38" i="5"/>
  <c r="Y38" i="5"/>
  <c r="W38" i="5"/>
  <c r="V16" i="5"/>
  <c r="AA15" i="5"/>
  <c r="AB15" i="5"/>
  <c r="AC15" i="5"/>
  <c r="W15" i="5"/>
  <c r="X15" i="5"/>
  <c r="Y15" i="5"/>
  <c r="Z15" i="5"/>
  <c r="V40" i="5"/>
  <c r="X39" i="5"/>
  <c r="Y39" i="5"/>
  <c r="W39" i="5"/>
  <c r="V17" i="5"/>
  <c r="AB16" i="5"/>
  <c r="AC16" i="5"/>
  <c r="W16" i="5"/>
  <c r="X16" i="5"/>
  <c r="Y16" i="5"/>
  <c r="Z16" i="5"/>
  <c r="AA16" i="5"/>
  <c r="V41" i="5"/>
  <c r="X40" i="5"/>
  <c r="Y40" i="5"/>
  <c r="W40" i="5"/>
  <c r="AA17" i="5"/>
  <c r="V18" i="5"/>
  <c r="AB17" i="5"/>
  <c r="AC17" i="5"/>
  <c r="W17" i="5"/>
  <c r="X17" i="5"/>
  <c r="Y17" i="5"/>
  <c r="Z17" i="5"/>
  <c r="V42" i="5"/>
  <c r="W41" i="5"/>
  <c r="X41" i="5"/>
  <c r="Y41" i="5"/>
  <c r="V19" i="5"/>
  <c r="W18" i="5"/>
  <c r="X18" i="5"/>
  <c r="Y18" i="5"/>
  <c r="Z18" i="5"/>
  <c r="AB18" i="5"/>
  <c r="AC18" i="5"/>
  <c r="AA18" i="5"/>
  <c r="V43" i="5"/>
  <c r="X42" i="5"/>
  <c r="Y42" i="5"/>
  <c r="W42" i="5"/>
  <c r="V20" i="5"/>
  <c r="AA19" i="5"/>
  <c r="AB19" i="5"/>
  <c r="AC19" i="5"/>
  <c r="W19" i="5"/>
  <c r="X19" i="5"/>
  <c r="Y19" i="5"/>
  <c r="Z19" i="5"/>
  <c r="V44" i="5"/>
  <c r="W43" i="5"/>
  <c r="X43" i="5"/>
  <c r="Y43" i="5"/>
  <c r="V21" i="5"/>
  <c r="AB20" i="5"/>
  <c r="AC20" i="5"/>
  <c r="W20" i="5"/>
  <c r="X20" i="5"/>
  <c r="Y20" i="5"/>
  <c r="Z20" i="5"/>
  <c r="AA20" i="5"/>
  <c r="X44" i="5"/>
  <c r="Y44" i="5"/>
  <c r="V45" i="5"/>
  <c r="W44" i="5"/>
  <c r="V22" i="5"/>
  <c r="AA21" i="5"/>
  <c r="AB21" i="5"/>
  <c r="AC21" i="5"/>
  <c r="W21" i="5"/>
  <c r="X21" i="5"/>
  <c r="Y21" i="5"/>
  <c r="Z21" i="5"/>
  <c r="W45" i="5"/>
  <c r="X45" i="5"/>
  <c r="Y45" i="5"/>
  <c r="V46" i="5"/>
  <c r="AA22" i="5"/>
  <c r="W22" i="5"/>
  <c r="X22" i="5"/>
  <c r="Y22" i="5"/>
  <c r="Z22" i="5"/>
  <c r="AB22" i="5"/>
  <c r="AC22" i="5"/>
  <c r="X46" i="5"/>
  <c r="Y46" i="5"/>
  <c r="V47" i="5"/>
  <c r="W46" i="5"/>
  <c r="V48" i="5"/>
  <c r="X47" i="5"/>
  <c r="Y47" i="5"/>
  <c r="W47" i="5"/>
  <c r="V49" i="5"/>
  <c r="X48" i="5"/>
  <c r="Y48" i="5"/>
  <c r="W48" i="5"/>
  <c r="V50" i="5"/>
  <c r="W49" i="5"/>
  <c r="X49" i="5"/>
  <c r="Y49" i="5"/>
  <c r="V51" i="5"/>
  <c r="X50" i="5"/>
  <c r="Y50" i="5"/>
  <c r="W50" i="5"/>
  <c r="V52" i="5"/>
  <c r="W51" i="5"/>
  <c r="X51" i="5"/>
  <c r="Y51" i="5"/>
  <c r="X52" i="5"/>
  <c r="Y52" i="5"/>
  <c r="W52" i="5"/>
</calcChain>
</file>

<file path=xl/sharedStrings.xml><?xml version="1.0" encoding="utf-8"?>
<sst xmlns="http://schemas.openxmlformats.org/spreadsheetml/2006/main" count="782" uniqueCount="390">
  <si>
    <t>Equipo</t>
  </si>
  <si>
    <t>Flota</t>
  </si>
  <si>
    <t>Año</t>
  </si>
  <si>
    <t>Mes</t>
  </si>
  <si>
    <t>Fecha</t>
  </si>
  <si>
    <t>Hora</t>
  </si>
  <si>
    <t>Duration</t>
  </si>
  <si>
    <t>DURACIÓN DEC.</t>
  </si>
  <si>
    <t>Estado</t>
  </si>
  <si>
    <t>Codigo</t>
  </si>
  <si>
    <t>Categoria</t>
  </si>
  <si>
    <t>Razon</t>
  </si>
  <si>
    <t>CODIGO COMPONENTE</t>
  </si>
  <si>
    <t>DESCRIPCIÓN</t>
  </si>
  <si>
    <t>OT</t>
  </si>
  <si>
    <t>SISTEMA</t>
  </si>
  <si>
    <t>SUBSISTEMA</t>
  </si>
  <si>
    <t>COMPONENTE ASOCIADO</t>
  </si>
  <si>
    <t>08:00:00</t>
  </si>
  <si>
    <t>Pane</t>
  </si>
  <si>
    <t>Averia</t>
  </si>
  <si>
    <t>SIN INFORMACIÓN</t>
  </si>
  <si>
    <t>SIN INFORMACION</t>
  </si>
  <si>
    <t>ESTRUCTURAS</t>
  </si>
  <si>
    <t>CABINA</t>
  </si>
  <si>
    <t>SISTEMA LUBRICACION</t>
  </si>
  <si>
    <t>LUBRICACION</t>
  </si>
  <si>
    <t>ESPERA RECURSO</t>
  </si>
  <si>
    <t>SISTEMA PROPULSION (TRASLADO)</t>
  </si>
  <si>
    <t>SISTEMA ELECTRICO</t>
  </si>
  <si>
    <t>SISTEMA NEUMATICO</t>
  </si>
  <si>
    <t>01:23:50</t>
  </si>
  <si>
    <t>ELEMENTOS DESGASTE</t>
  </si>
  <si>
    <t>Aire aconDecionado</t>
  </si>
  <si>
    <t>FILTRO CABINA</t>
  </si>
  <si>
    <t>Balde</t>
  </si>
  <si>
    <t>BALANCIN BALDE, LEVER LATCH</t>
  </si>
  <si>
    <t>SISTEMA HOIST (LEVANTE)</t>
  </si>
  <si>
    <t>03:30:00</t>
  </si>
  <si>
    <t>SISTEMA CROWD</t>
  </si>
  <si>
    <t>PLATAFORMAS Y ESCALERAS</t>
  </si>
  <si>
    <t>Motor propel</t>
  </si>
  <si>
    <t>MOTOR PROPEL DERECHO</t>
  </si>
  <si>
    <t>BALDE</t>
  </si>
  <si>
    <t>T</t>
  </si>
  <si>
    <t>01:08:49</t>
  </si>
  <si>
    <t>00:41:50</t>
  </si>
  <si>
    <t>02:02:05</t>
  </si>
  <si>
    <t>Freno crowd</t>
  </si>
  <si>
    <t>FRENO CROWD</t>
  </si>
  <si>
    <t>01:14:23</t>
  </si>
  <si>
    <t>Compresor aire</t>
  </si>
  <si>
    <t>01:56:07</t>
  </si>
  <si>
    <t>02:40:30</t>
  </si>
  <si>
    <t>17:13:20</t>
  </si>
  <si>
    <t>01:08:38</t>
  </si>
  <si>
    <t>04:30:00</t>
  </si>
  <si>
    <t>Ventilador sala maquina</t>
  </si>
  <si>
    <t>00:45:00</t>
  </si>
  <si>
    <t>21:39:08</t>
  </si>
  <si>
    <t xml:space="preserve">COMPRESOR DE AIRE </t>
  </si>
  <si>
    <t>01:50:00</t>
  </si>
  <si>
    <t>00:20:52</t>
  </si>
  <si>
    <t>00:41:02</t>
  </si>
  <si>
    <t>15:52:46</t>
  </si>
  <si>
    <t>00:56:03</t>
  </si>
  <si>
    <t>04:06:08</t>
  </si>
  <si>
    <t>02:00:13</t>
  </si>
  <si>
    <t>01:52:03</t>
  </si>
  <si>
    <t>03:45:52</t>
  </si>
  <si>
    <t>20:49:28</t>
  </si>
  <si>
    <t>16:03:16</t>
  </si>
  <si>
    <t>01:10:00</t>
  </si>
  <si>
    <t>00:36:03</t>
  </si>
  <si>
    <t>01:28:40</t>
  </si>
  <si>
    <t>00:43:39</t>
  </si>
  <si>
    <t>03:58:43</t>
  </si>
  <si>
    <t>01:02:14</t>
  </si>
  <si>
    <t>08:35:00</t>
  </si>
  <si>
    <t>00:35:12</t>
  </si>
  <si>
    <t>00:16:08</t>
  </si>
  <si>
    <t>FALLA ALIMENTACION ELECTRICA</t>
  </si>
  <si>
    <t>01:41:27</t>
  </si>
  <si>
    <t>Tanque lubricacion</t>
  </si>
  <si>
    <t>ESTANQUE DE GRASA</t>
  </si>
  <si>
    <t>00:38:31</t>
  </si>
  <si>
    <t>07:37:16</t>
  </si>
  <si>
    <t>10:36:50</t>
  </si>
  <si>
    <t>04:36:51</t>
  </si>
  <si>
    <t>00:37:04</t>
  </si>
  <si>
    <t>00:55:52</t>
  </si>
  <si>
    <t>01:00:48</t>
  </si>
  <si>
    <t>05:17:18</t>
  </si>
  <si>
    <t>00:31:09</t>
  </si>
  <si>
    <t>00:53:37</t>
  </si>
  <si>
    <t>Frenos hoist</t>
  </si>
  <si>
    <t>FRENOS HOIST DELANTERO</t>
  </si>
  <si>
    <t>09:06:10</t>
  </si>
  <si>
    <t>00:38:06</t>
  </si>
  <si>
    <t>00:43:34</t>
  </si>
  <si>
    <t>00:26:55</t>
  </si>
  <si>
    <t>00:03:22</t>
  </si>
  <si>
    <t>00:52:25</t>
  </si>
  <si>
    <t>00:23:07</t>
  </si>
  <si>
    <t>01:08:02</t>
  </si>
  <si>
    <t>17:24:13</t>
  </si>
  <si>
    <t>00:45:55</t>
  </si>
  <si>
    <t>01:08:30</t>
  </si>
  <si>
    <t>12:22:44</t>
  </si>
  <si>
    <t>11:45:33</t>
  </si>
  <si>
    <t>00:26:34</t>
  </si>
  <si>
    <t>01:40:00</t>
  </si>
  <si>
    <t>01:49:38</t>
  </si>
  <si>
    <t>00:25:19</t>
  </si>
  <si>
    <t>00:54:36</t>
  </si>
  <si>
    <t>22:02:41</t>
  </si>
  <si>
    <t>15:25:00</t>
  </si>
  <si>
    <t>00:39:59</t>
  </si>
  <si>
    <t>REGULACION PESTILLO DEL BALDE</t>
  </si>
  <si>
    <t>00:15:30</t>
  </si>
  <si>
    <t>01:13:36</t>
  </si>
  <si>
    <t>00:11:19</t>
  </si>
  <si>
    <t>Cables levante</t>
  </si>
  <si>
    <t>CABLES LEVANTE</t>
  </si>
  <si>
    <t>01:00:21</t>
  </si>
  <si>
    <t>09:51:32</t>
  </si>
  <si>
    <t>02:28:57</t>
  </si>
  <si>
    <t>NO LIBERA FRENO HOIST</t>
  </si>
  <si>
    <t>Sistema lubricacion</t>
  </si>
  <si>
    <t>00:38:46</t>
  </si>
  <si>
    <t>Swing</t>
  </si>
  <si>
    <t>SWING</t>
  </si>
  <si>
    <t>00:37:49</t>
  </si>
  <si>
    <t>05:51:21</t>
  </si>
  <si>
    <t>00:27:06</t>
  </si>
  <si>
    <t>VENTILADOR SALA MAQUINA IZQUIERDO</t>
  </si>
  <si>
    <t>02:36:12</t>
  </si>
  <si>
    <t>00:45:46</t>
  </si>
  <si>
    <t>00:32:46</t>
  </si>
  <si>
    <t>08:09:40</t>
  </si>
  <si>
    <t>00:36:51</t>
  </si>
  <si>
    <t>CAMBIO DE FILTROS DE CABINA</t>
  </si>
  <si>
    <t>06:40:12</t>
  </si>
  <si>
    <t>07:39:17</t>
  </si>
  <si>
    <t>October</t>
  </si>
  <si>
    <t>00:20:43</t>
  </si>
  <si>
    <t>00:31:14</t>
  </si>
  <si>
    <t>09:38:16</t>
  </si>
  <si>
    <t>06:49:08</t>
  </si>
  <si>
    <t>16:08:33</t>
  </si>
  <si>
    <t>08:55:00</t>
  </si>
  <si>
    <t>14:33:21</t>
  </si>
  <si>
    <t>00:07:16</t>
  </si>
  <si>
    <t>03:08:33</t>
  </si>
  <si>
    <t>S/OT</t>
  </si>
  <si>
    <t>SIN CONDecION DE PARTIDA</t>
  </si>
  <si>
    <t>13:15:41</t>
  </si>
  <si>
    <t>01:03:02</t>
  </si>
  <si>
    <t>07:11:23</t>
  </si>
  <si>
    <t>EQUIPO QUEDA SIN JanRGIA</t>
  </si>
  <si>
    <t>ARO BALDE</t>
  </si>
  <si>
    <t>20:47:58</t>
  </si>
  <si>
    <t>10:18:39</t>
  </si>
  <si>
    <t>S OT</t>
  </si>
  <si>
    <t>04:36:29</t>
  </si>
  <si>
    <t>08:32:55</t>
  </si>
  <si>
    <t>00:04:46</t>
  </si>
  <si>
    <t>03:28:20</t>
  </si>
  <si>
    <t>CAMBIO DE FILTROS DE AIRE CABINA</t>
  </si>
  <si>
    <t>CAMBIO DE CABLES DE LEVANTE</t>
  </si>
  <si>
    <t>15:22:19</t>
  </si>
  <si>
    <t>23:55:00</t>
  </si>
  <si>
    <t>06:57:46</t>
  </si>
  <si>
    <t>02:59:26</t>
  </si>
  <si>
    <t>00:17:15</t>
  </si>
  <si>
    <t>02:08:39</t>
  </si>
  <si>
    <t>00:47:04</t>
  </si>
  <si>
    <t>00:07:40</t>
  </si>
  <si>
    <t>15:36:23</t>
  </si>
  <si>
    <t>18:51:30</t>
  </si>
  <si>
    <t>01:21:19</t>
  </si>
  <si>
    <t>Estructuras</t>
  </si>
  <si>
    <t>03:17:10</t>
  </si>
  <si>
    <t>A</t>
  </si>
  <si>
    <t>02:09:35</t>
  </si>
  <si>
    <t>Elemento Desgaste</t>
  </si>
  <si>
    <t>03:06:56</t>
  </si>
  <si>
    <t>04:13:09</t>
  </si>
  <si>
    <t>S/A</t>
  </si>
  <si>
    <t>CAMBIO DE PUNTAS DE BALDE</t>
  </si>
  <si>
    <t>A200047070</t>
  </si>
  <si>
    <t>A200047999</t>
  </si>
  <si>
    <t>12:15:40</t>
  </si>
  <si>
    <t>A200047539</t>
  </si>
  <si>
    <t>SE REPOSICIONA BLOWER EN BASE</t>
  </si>
  <si>
    <t>18:05:11</t>
  </si>
  <si>
    <t>SE AJUSTA SENSOR DE SLACK</t>
  </si>
  <si>
    <t>A200048532</t>
  </si>
  <si>
    <t>PROBLEMAS CON SENSOR ESCALERA PRINCIPAL-CAMBIO SWITCH SENSOR ESCALERA</t>
  </si>
  <si>
    <t>NO LIBERA FRENO CROWD, DA CONDecION SI INTERVENCIONDE TECNICO</t>
  </si>
  <si>
    <t>FALLA LUBRICACION INFERIOR-MANTENCION V/V DIRECCIONAL LUBRICACION ABIERTA</t>
  </si>
  <si>
    <t>23:49:42</t>
  </si>
  <si>
    <t>07:06:18</t>
  </si>
  <si>
    <t>SOPLADO DE FILTROS DE FAN ISO SWING</t>
  </si>
  <si>
    <t>A200050651</t>
  </si>
  <si>
    <t>11:04:56</t>
  </si>
  <si>
    <t>PROBLEMAS CON BIELA DE BALDE, SE NORMALIZA BIELA, CHEQUEO ELEMENTOS DE DESGASTE</t>
  </si>
  <si>
    <t>20:03:53</t>
  </si>
  <si>
    <t>CHEQUEO DE PUNTAS PARA CAMBIO</t>
  </si>
  <si>
    <t>A200051167</t>
  </si>
  <si>
    <t>16:24:58</t>
  </si>
  <si>
    <t>CAMBIO FITTING DE LUBRICACION DE LA CORREDERA</t>
  </si>
  <si>
    <t>OREJA TAPA SNUBER DE BALDE POR CAER, SE NORMALIZA SNUBER</t>
  </si>
  <si>
    <t>05:59:47</t>
  </si>
  <si>
    <t>SIN JanRGIA PROBLEMAS CON HILO PILOTO</t>
  </si>
  <si>
    <t>A200051385</t>
  </si>
  <si>
    <t>23:05:02</t>
  </si>
  <si>
    <t>A200051340</t>
  </si>
  <si>
    <t>13:50:38</t>
  </si>
  <si>
    <t>PASADOR VIELA DE BALDE SE DESPLAZA</t>
  </si>
  <si>
    <t>17:50:25</t>
  </si>
  <si>
    <t>SE CORTAN AMBAS OREJAS SNUBBER BALDE LADO IZQUIERDO</t>
  </si>
  <si>
    <t>03:55:14</t>
  </si>
  <si>
    <t>SE LIMPIA CUERPO DE VALVULA DEL FRENO CROWD</t>
  </si>
  <si>
    <t>A200051518</t>
  </si>
  <si>
    <t>FALLA DDE GRASA SUOERIO</t>
  </si>
  <si>
    <t>20:59:33</t>
  </si>
  <si>
    <t>SE REGULAN PRESIONES DE SISTEMA CERRADO DE LUBRICACION Y SE REGULAN TIEMPOS</t>
  </si>
  <si>
    <t>A2000517</t>
  </si>
  <si>
    <t>SE CAE PUNTA DEL BALDE-REPOSICION DE PUNTA POSICION 7 MAS WEARCAP</t>
  </si>
  <si>
    <t>02:52:17</t>
  </si>
  <si>
    <t>DIFERENCIA TEMPERATURA LADO IZQUIERDO-CAMBIO FAN ISU 3 LADO IZQUIERDO</t>
  </si>
  <si>
    <t>EQUIPO SE ENTREGA OPERATIVO, COMIENZA TRASLADO LARGO A POSTURA</t>
  </si>
  <si>
    <t>13:09:47</t>
  </si>
  <si>
    <t>FALLA LUBRICACION-SE NORMALIZA VASTAGO DE BOMBA LUBRICACION SISTEMA LOWER</t>
  </si>
  <si>
    <t>11:53:03</t>
  </si>
  <si>
    <t>FALLA AMBOS SOPLADORES SALA MAQUINA-SE NORMALIZA DRIVE SALA MAQUINA IZQUIE</t>
  </si>
  <si>
    <t>FALLA BAJA Pº LUBRICACION-CAMBIO BB LUBRICACION A POSICION BB AUXILIAR</t>
  </si>
  <si>
    <t>NO SE PUEDE INGRESAR AL SECTOR POR TRONADURA</t>
  </si>
  <si>
    <t>10:30:20</t>
  </si>
  <si>
    <t>REAPRITE DE TENSOR DE SLACK ROPE</t>
  </si>
  <si>
    <t>A200054293</t>
  </si>
  <si>
    <t>00:52:05</t>
  </si>
  <si>
    <t>20:15:30</t>
  </si>
  <si>
    <t>SE REGULA PRESIONES DE BOMBA Y VALVULA SPRAY Y SE NORMALIZAN TIEMPOS</t>
  </si>
  <si>
    <t>A200054920</t>
  </si>
  <si>
    <t>16:56:10</t>
  </si>
  <si>
    <t>EQUIPO EN TRASLADO QUEDA SIN JanRGIA</t>
  </si>
  <si>
    <t>FALLA DRIVE VENTILADOR SALA MAQUINA IZQUIERDO</t>
  </si>
  <si>
    <t>12:46:12</t>
  </si>
  <si>
    <t>PROBLEMAS CON ESCALA PRINCIPAL-SE CAMBIAN AMBOS CILINDROS DE ESCALERA</t>
  </si>
  <si>
    <t>PROBLEMAS CON BOCINA</t>
  </si>
  <si>
    <t>AUMENTO DE PRESION DE GRASA INFERIOR</t>
  </si>
  <si>
    <t>BAJA Pº AIRE-SE NORMALIZA BOMBA DE LUBRICACION ABIERTA</t>
  </si>
  <si>
    <t>SE CONFIGURAN TIEMPOS DE LUBRICACION + PRUEBAS</t>
  </si>
  <si>
    <t>A200057664</t>
  </si>
  <si>
    <t>CAMBIO V/V VENTIO Y MEJORA EN TIEMPO LUBRICACION+ MANT TRANSDUCTOR</t>
  </si>
  <si>
    <t>FALLA PERDIDA COMUNICACION DRIVE BLOWER SALA MAQ IZQ- MANT FIBRA OPTICA</t>
  </si>
  <si>
    <t>A200058333</t>
  </si>
  <si>
    <t>CAMBIO DE FILTROS DE CABINA Y SOPLADO DE MODULO</t>
  </si>
  <si>
    <t>A200058409</t>
  </si>
  <si>
    <t>19:26:42</t>
  </si>
  <si>
    <t>SE APLICAN FRENOS POR CONDecION DE INCLINACION DE EQUIPO</t>
  </si>
  <si>
    <t>21:29:54</t>
  </si>
  <si>
    <t>FALLA DE ISO DE PRECARGA DE CONTACTOR PRICIPAL</t>
  </si>
  <si>
    <t>14:19:16</t>
  </si>
  <si>
    <t>SE APLICA FRENO HOIST-200060718</t>
  </si>
  <si>
    <t>CAMBIO DE PARASOL</t>
  </si>
  <si>
    <t>A200060952</t>
  </si>
  <si>
    <t>CAMION HLT046 EN POSTURA DE PALA 3</t>
  </si>
  <si>
    <t>ENGRANAJE ABIERTO SUPERIOR Y DEPOSITO GRASA BAJO- REPARA SISTEMA LUBRICACION</t>
  </si>
  <si>
    <t>A200061</t>
  </si>
  <si>
    <t>A200061326</t>
  </si>
  <si>
    <t>08:24:49</t>
  </si>
  <si>
    <t>SE REACOMODA CABLE LARGO DE ROLDANA</t>
  </si>
  <si>
    <t>A200061397</t>
  </si>
  <si>
    <t>INTERLUDE DE PUERTA INVERSORA SWING</t>
  </si>
  <si>
    <t>A200061457</t>
  </si>
  <si>
    <t>16:14:08</t>
  </si>
  <si>
    <t>SE CORTO PASADOR DE ORUGA + CAMBIO DE CABLE DIPPER TRIP LARGO</t>
  </si>
  <si>
    <t>10:30:45</t>
  </si>
  <si>
    <t>SE EJECUTO RESETT IO REMOTO CABINA CONTROL+CHEQUEO DE PASADORES DE ORUGA</t>
  </si>
  <si>
    <t>A200061633</t>
  </si>
  <si>
    <t>FUERA POR TRASLADO DE PERFORADORA BHD010</t>
  </si>
  <si>
    <t>19:31:51</t>
  </si>
  <si>
    <t>FALLA LUBRICACION OPEN GEAR - CAMBIO VALVULA SISTEMA LUBRICACION</t>
  </si>
  <si>
    <t>A200061740</t>
  </si>
  <si>
    <t>SE REPONE PASADOR BALANCIN</t>
  </si>
  <si>
    <t>06:12:55</t>
  </si>
  <si>
    <t>11:31:10</t>
  </si>
  <si>
    <t>FALLA SALA DE MAQUINAS SOPLADORES/CHEQUEO DE CIRCUITO BLOWER SIN PROBLEMAS</t>
  </si>
  <si>
    <t>A200062176</t>
  </si>
  <si>
    <t>PRESION BAJO GRASA ENGRANAJE SUPERIOR ABIERTO</t>
  </si>
  <si>
    <t>A200062394</t>
  </si>
  <si>
    <t>PRESION BAJA GRASA ENGRANAJE SUPERIOR ABIERTO</t>
  </si>
  <si>
    <t>FALLA EN SOPLADOR SALA DE MAQUINAS</t>
  </si>
  <si>
    <t>CAMBIO DE 7 PUNTAS Y 1 WEAR CAP</t>
  </si>
  <si>
    <t>TEMPERATURA MOTOR PROPEL DERECHO</t>
  </si>
  <si>
    <t>SE NORMALIZA RELE SUELTO SISTEMA AIRE ACONDecIONADO</t>
  </si>
  <si>
    <t>TEMPERATURA MOTOR PROPEL L/D-CHEQUEO TEMPERATURA MOTOR PROPEL+REGULACION FRENO PR</t>
  </si>
  <si>
    <t>02:44:09</t>
  </si>
  <si>
    <t>SE CAMBIA PASADOR CORTADO ORUGA DERECHA</t>
  </si>
  <si>
    <t>A200064825</t>
  </si>
  <si>
    <t>21:59:17</t>
  </si>
  <si>
    <t>CAMBIO DE TARJETA DE BLOWER DE AIRE ACONDecIONADO</t>
  </si>
  <si>
    <t>A200064948</t>
  </si>
  <si>
    <t>HLT038 FUERA DE SERVICIO EN FRENTE DE CARGUIO DE PALA</t>
  </si>
  <si>
    <t>10:12:42</t>
  </si>
  <si>
    <t>FALLA A TIERRA MOTOR PROPEL LADO IZQUIERDO</t>
  </si>
  <si>
    <t>DESCONEXION Y RETIRO DE COUPLING-FRENO-BLOWER-MOTOR PROPEL</t>
  </si>
  <si>
    <t>23:57:00</t>
  </si>
  <si>
    <t>SIN AIRE ACONDecIONADO-RECUPERA CONDecION SIN INTERVENCION DE TECNICOS</t>
  </si>
  <si>
    <t>12:18:18</t>
  </si>
  <si>
    <t>FALLA BREAKER CONTROL-NORMALIZA RESISTENCIA TARJETAS ENTRADAS DIGITAL AC800</t>
  </si>
  <si>
    <t>FALLA VENTILADOR SALA MAQUINA IZQUIERDO-MANTEN FIBRA OPTICA DRIVER DE BLOWER</t>
  </si>
  <si>
    <t>TEMPERATURA DIFERENCIA MOTOR 1</t>
  </si>
  <si>
    <t>20:40:34</t>
  </si>
  <si>
    <t>CABLES DE LEVANTE FUERA DE POSICION-SE NORMALIZA CONDecION</t>
  </si>
  <si>
    <t>FALLA INTERRUPTOR UPS ABIERTO</t>
  </si>
  <si>
    <t>SE INSTALA TARJETA BLOWER DE AIRE ACONDecONADO</t>
  </si>
  <si>
    <t>A200066823</t>
  </si>
  <si>
    <t>CAMION 24 EN POSTURA PALA 3</t>
  </si>
  <si>
    <t>A200067188</t>
  </si>
  <si>
    <t>SE REPONE PASADOR DEL PESTILLO BALDE+SE REPONE BLOWER PROPEL</t>
  </si>
  <si>
    <t>SE CAMBIAN PUNTAS+CHEQUEO DE PESTILLO DE BALDE +PRUEBAS</t>
  </si>
  <si>
    <t>A200067432</t>
  </si>
  <si>
    <t>PERDIDA ALIMENTACION UPS CONTROL-REAPRETE BASE UPS Y CONEXIONADO CABLE</t>
  </si>
  <si>
    <t>A200067481</t>
  </si>
  <si>
    <t>SACAR LAINA BALDE +CAMBIO DE FILTRO-SE CAMBIAN FILTRO Y REP DE PESTILLO DE BALDE</t>
  </si>
  <si>
    <t>MITAD DE PASADOR QUEDA EN ORUGA DERECHA- DEBE PROGRAMARSE CAMBIO</t>
  </si>
  <si>
    <t>10:24:00</t>
  </si>
  <si>
    <t xml:space="preserve"> 2 PASADORES CORTADO ORUGA</t>
  </si>
  <si>
    <t>A200067885</t>
  </si>
  <si>
    <t>Fecha Inicio</t>
  </si>
  <si>
    <t>Fecha Fin</t>
  </si>
  <si>
    <t>Días</t>
  </si>
  <si>
    <t>BASE DATOS PALA 203 p&amp;h 4100XPC AC, OCT-NOV-DIC 2019</t>
  </si>
  <si>
    <t>N de Fallas</t>
  </si>
  <si>
    <t>Hrs Opera</t>
  </si>
  <si>
    <t>Tiempo
entre Fallas (Hrs)</t>
  </si>
  <si>
    <t>Tiempo
Calendario
(Hrs)</t>
  </si>
  <si>
    <t>Test de Tendencia de Laplace</t>
  </si>
  <si>
    <t>Suma ti =</t>
  </si>
  <si>
    <t>n =</t>
  </si>
  <si>
    <t>to =</t>
  </si>
  <si>
    <t>U =</t>
  </si>
  <si>
    <t>Nivel de significancia:</t>
  </si>
  <si>
    <r>
      <rPr>
        <sz val="11"/>
        <color theme="1"/>
        <rFont val="Calibri"/>
        <family val="2"/>
      </rPr>
      <t>α</t>
    </r>
    <r>
      <rPr>
        <sz val="8.8000000000000007"/>
        <color theme="1"/>
        <rFont val="Calibri"/>
        <family val="2"/>
      </rPr>
      <t xml:space="preserve"> =</t>
    </r>
  </si>
  <si>
    <t>=&gt; -0,674 &lt; U &lt; 0,674</t>
  </si>
  <si>
    <t>Sistema triste, dregradación de la confiabilidad.</t>
  </si>
  <si>
    <t>MTBF =</t>
  </si>
  <si>
    <t>16 hrs (histórico 3 meses)</t>
  </si>
  <si>
    <t>Modelo de Crow Aansa</t>
  </si>
  <si>
    <t>Beta =</t>
  </si>
  <si>
    <t>Nq =</t>
  </si>
  <si>
    <t>Tq =</t>
  </si>
  <si>
    <t>Ln(Tq/Xi)</t>
  </si>
  <si>
    <t>Suma Ln(Tq/Xi) =</t>
  </si>
  <si>
    <t>Parámetros:</t>
  </si>
  <si>
    <t>N° esperado de fallas:</t>
  </si>
  <si>
    <t>W(t)</t>
  </si>
  <si>
    <t>Ultima falla N =</t>
  </si>
  <si>
    <t>T92 =</t>
  </si>
  <si>
    <t>Delta t ultima falla</t>
  </si>
  <si>
    <t>Predicción siguiente fallo futuro:</t>
  </si>
  <si>
    <t>Proyección 1 año después de las 1960,1 hrs:</t>
  </si>
  <si>
    <t>17 hrs operacionales al día</t>
  </si>
  <si>
    <t>Cada 250 hrs</t>
  </si>
  <si>
    <t>USD/falla</t>
  </si>
  <si>
    <t>Costos</t>
  </si>
  <si>
    <t>Costo MC =</t>
  </si>
  <si>
    <t>Mantenimiento correctivo</t>
  </si>
  <si>
    <t>Acumulado 
Costo</t>
  </si>
  <si>
    <t>4.-</t>
  </si>
  <si>
    <t>Confiabilidad:</t>
  </si>
  <si>
    <t>1.-</t>
  </si>
  <si>
    <t>2.-</t>
  </si>
  <si>
    <t>3.-</t>
  </si>
  <si>
    <t>Confiabilidad</t>
  </si>
  <si>
    <t>Incremento de falla cada
250 hrs</t>
  </si>
  <si>
    <t>Lamda =</t>
  </si>
  <si>
    <t>Tasa de Falla</t>
  </si>
  <si>
    <t>MTBF Inst.</t>
  </si>
  <si>
    <t>=&gt; -1,645 &lt; U &lt; 1,645</t>
  </si>
  <si>
    <t>Sistema neutro (iid).</t>
  </si>
  <si>
    <t>Nota: T = 0 es cuando comienza el análisi, inicio de los 3 meses.</t>
  </si>
  <si>
    <t>Rocof</t>
  </si>
  <si>
    <t>MTBF</t>
  </si>
  <si>
    <t>PALA ELÉCTRICA P&amp;H 4100 XPC AC (KOMATSU)</t>
  </si>
  <si>
    <t>Especificaciones técnicas del equipo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</si>
</sst>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&quot;$&quot;* #,##0_ ;_ &quot;$&quot;* \-#,##0_ ;_ &quot;$&quot;* &quot;-&quot;_ ;_ @_ "/>
    <numFmt numFmtId="165" formatCode="[$-409]d\-mmm\-yy;@"/>
    <numFmt numFmtId="166" formatCode="0.000000"/>
    <numFmt numFmtId="167" formatCode="0.00000"/>
    <numFmt numFmtId="168" formatCode="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name val="Calibri"/>
      <family val="2"/>
    </font>
    <font>
      <b/>
      <sz val="11"/>
      <name val="Calibri"/>
      <family val="2"/>
      <scheme val="minor"/>
    </font>
    <font>
      <sz val="11"/>
      <color theme="1"/>
      <name val="Calibri"/>
      <family val="2"/>
    </font>
    <font>
      <sz val="8.8000000000000007"/>
      <color theme="1"/>
      <name val="Calibri"/>
      <family val="2"/>
    </font>
    <font>
      <b/>
      <sz val="16"/>
      <color theme="1"/>
      <name val="Calibri"/>
      <family val="2"/>
      <scheme val="minor"/>
    </font>
    <font>
      <b/>
      <u/>
      <sz val="2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theme="9" tint="0.59999389629810485"/>
      </patternFill>
    </fill>
  </fills>
  <borders count="25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4" borderId="6" xfId="0" applyFill="1" applyBorder="1"/>
    <xf numFmtId="0" fontId="0" fillId="4" borderId="7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0" fontId="2" fillId="3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1" fontId="6" fillId="2" borderId="3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left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165" fontId="0" fillId="4" borderId="6" xfId="0" applyNumberFormat="1" applyFill="1" applyBorder="1" applyAlignment="1">
      <alignment horizontal="center" vertical="center"/>
    </xf>
    <xf numFmtId="21" fontId="0" fillId="4" borderId="6" xfId="0" applyNumberFormat="1" applyFill="1" applyBorder="1" applyAlignment="1">
      <alignment horizontal="center" vertical="center"/>
    </xf>
    <xf numFmtId="2" fontId="0" fillId="4" borderId="6" xfId="0" applyNumberFormat="1" applyFill="1" applyBorder="1" applyAlignment="1">
      <alignment horizontal="center" vertical="center"/>
    </xf>
    <xf numFmtId="0" fontId="0" fillId="4" borderId="6" xfId="0" applyFill="1" applyBorder="1" applyAlignment="1">
      <alignment horizontal="center"/>
    </xf>
    <xf numFmtId="0" fontId="0" fillId="4" borderId="6" xfId="0" applyFill="1" applyBorder="1" applyAlignment="1">
      <alignment horizontal="left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165" fontId="0" fillId="5" borderId="6" xfId="0" applyNumberFormat="1" applyFill="1" applyBorder="1" applyAlignment="1">
      <alignment horizontal="center" vertical="center"/>
    </xf>
    <xf numFmtId="21" fontId="0" fillId="5" borderId="6" xfId="0" applyNumberFormat="1" applyFill="1" applyBorder="1" applyAlignment="1">
      <alignment horizontal="center" vertical="center"/>
    </xf>
    <xf numFmtId="2" fontId="0" fillId="5" borderId="6" xfId="0" applyNumberFormat="1" applyFill="1" applyBorder="1" applyAlignment="1">
      <alignment horizontal="center" vertical="center"/>
    </xf>
    <xf numFmtId="0" fontId="0" fillId="5" borderId="6" xfId="0" applyFill="1" applyBorder="1" applyAlignment="1">
      <alignment horizontal="center"/>
    </xf>
    <xf numFmtId="0" fontId="0" fillId="5" borderId="6" xfId="0" applyFill="1" applyBorder="1" applyAlignment="1">
      <alignment horizontal="left"/>
    </xf>
    <xf numFmtId="0" fontId="4" fillId="5" borderId="1" xfId="0" applyFont="1" applyFill="1" applyBorder="1" applyAlignment="1">
      <alignment horizontal="center" vertical="top" wrapText="1" readingOrder="1"/>
    </xf>
    <xf numFmtId="0" fontId="4" fillId="5" borderId="1" xfId="0" applyFont="1" applyFill="1" applyBorder="1" applyAlignment="1">
      <alignment horizontal="center" vertical="top" wrapText="1"/>
    </xf>
    <xf numFmtId="0" fontId="5" fillId="5" borderId="6" xfId="0" applyFont="1" applyFill="1" applyBorder="1" applyAlignment="1">
      <alignment horizontal="left"/>
    </xf>
    <xf numFmtId="0" fontId="5" fillId="5" borderId="6" xfId="0" applyFont="1" applyFill="1" applyBorder="1"/>
    <xf numFmtId="0" fontId="4" fillId="4" borderId="1" xfId="0" applyFont="1" applyFill="1" applyBorder="1" applyAlignment="1">
      <alignment horizontal="center" vertical="top" wrapText="1" readingOrder="1"/>
    </xf>
    <xf numFmtId="0" fontId="4" fillId="4" borderId="1" xfId="0" applyFont="1" applyFill="1" applyBorder="1" applyAlignment="1">
      <alignment horizontal="center" vertical="top" wrapText="1"/>
    </xf>
    <xf numFmtId="0" fontId="5" fillId="4" borderId="6" xfId="0" applyFont="1" applyFill="1" applyBorder="1" applyAlignment="1">
      <alignment horizontal="left"/>
    </xf>
    <xf numFmtId="0" fontId="5" fillId="4" borderId="6" xfId="0" applyFont="1" applyFill="1" applyBorder="1"/>
    <xf numFmtId="22" fontId="0" fillId="4" borderId="6" xfId="0" applyNumberFormat="1" applyFill="1" applyBorder="1" applyAlignment="1">
      <alignment horizontal="center" vertical="center"/>
    </xf>
    <xf numFmtId="2" fontId="0" fillId="5" borderId="7" xfId="0" applyNumberFormat="1" applyFill="1" applyBorder="1" applyAlignment="1">
      <alignment horizontal="center" vertical="center"/>
    </xf>
    <xf numFmtId="0" fontId="0" fillId="5" borderId="5" xfId="0" applyFill="1" applyBorder="1" applyAlignment="1">
      <alignment horizontal="center"/>
    </xf>
    <xf numFmtId="22" fontId="0" fillId="4" borderId="8" xfId="0" applyNumberFormat="1" applyFill="1" applyBorder="1" applyAlignment="1">
      <alignment horizontal="center" vertical="center"/>
    </xf>
    <xf numFmtId="0" fontId="0" fillId="5" borderId="8" xfId="0" applyFill="1" applyBorder="1" applyAlignment="1">
      <alignment horizontal="center"/>
    </xf>
    <xf numFmtId="0" fontId="0" fillId="5" borderId="8" xfId="0" applyFill="1" applyBorder="1" applyAlignment="1">
      <alignment horizontal="left"/>
    </xf>
    <xf numFmtId="22" fontId="0" fillId="4" borderId="10" xfId="0" applyNumberFormat="1" applyFill="1" applyBorder="1" applyAlignment="1">
      <alignment horizontal="center" vertical="center"/>
    </xf>
    <xf numFmtId="0" fontId="0" fillId="5" borderId="10" xfId="0" applyFill="1" applyBorder="1" applyAlignment="1">
      <alignment horizontal="center"/>
    </xf>
    <xf numFmtId="0" fontId="0" fillId="5" borderId="10" xfId="0" applyFill="1" applyBorder="1" applyAlignment="1">
      <alignment horizontal="left"/>
    </xf>
    <xf numFmtId="0" fontId="0" fillId="5" borderId="10" xfId="0" applyFill="1" applyBorder="1"/>
    <xf numFmtId="46" fontId="0" fillId="5" borderId="6" xfId="0" applyNumberFormat="1" applyFill="1" applyBorder="1" applyAlignment="1">
      <alignment horizontal="center" vertical="center"/>
    </xf>
    <xf numFmtId="22" fontId="0" fillId="4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left"/>
    </xf>
    <xf numFmtId="0" fontId="0" fillId="5" borderId="0" xfId="0" applyFill="1"/>
    <xf numFmtId="22" fontId="0" fillId="4" borderId="11" xfId="0" applyNumberFormat="1" applyFill="1" applyBorder="1" applyAlignment="1">
      <alignment horizontal="center" vertical="center"/>
    </xf>
    <xf numFmtId="22" fontId="0" fillId="4" borderId="7" xfId="0" applyNumberFormat="1" applyFill="1" applyBorder="1" applyAlignment="1">
      <alignment horizontal="center" vertical="center"/>
    </xf>
    <xf numFmtId="0" fontId="3" fillId="0" borderId="0" xfId="0" applyFont="1"/>
    <xf numFmtId="166" fontId="0" fillId="0" borderId="0" xfId="0" applyNumberFormat="1"/>
    <xf numFmtId="2" fontId="0" fillId="0" borderId="0" xfId="0" applyNumberFormat="1"/>
    <xf numFmtId="168" fontId="0" fillId="0" borderId="0" xfId="0" applyNumberFormat="1"/>
    <xf numFmtId="168" fontId="0" fillId="0" borderId="0" xfId="0" applyNumberFormat="1" applyAlignment="1">
      <alignment horizontal="center"/>
    </xf>
    <xf numFmtId="0" fontId="0" fillId="0" borderId="9" xfId="0" applyBorder="1" applyAlignment="1">
      <alignment horizontal="center"/>
    </xf>
    <xf numFmtId="168" fontId="0" fillId="0" borderId="9" xfId="0" applyNumberFormat="1" applyBorder="1" applyAlignment="1">
      <alignment horizontal="center"/>
    </xf>
    <xf numFmtId="0" fontId="3" fillId="6" borderId="9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  <xf numFmtId="0" fontId="0" fillId="0" borderId="0" xfId="0" applyAlignment="1">
      <alignment horizontal="right"/>
    </xf>
    <xf numFmtId="167" fontId="0" fillId="0" borderId="0" xfId="0" applyNumberFormat="1" applyAlignment="1">
      <alignment horizontal="center"/>
    </xf>
    <xf numFmtId="0" fontId="3" fillId="6" borderId="16" xfId="0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 wrapText="1"/>
    </xf>
    <xf numFmtId="164" fontId="0" fillId="0" borderId="0" xfId="1" applyFont="1" applyAlignment="1">
      <alignment horizontal="center"/>
    </xf>
    <xf numFmtId="10" fontId="0" fillId="0" borderId="0" xfId="2" applyNumberFormat="1" applyFont="1" applyAlignment="1">
      <alignment horizontal="center"/>
    </xf>
    <xf numFmtId="0" fontId="3" fillId="7" borderId="0" xfId="0" applyFont="1" applyFill="1" applyAlignment="1">
      <alignment horizontal="center"/>
    </xf>
    <xf numFmtId="167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0" fillId="2" borderId="0" xfId="0" applyFill="1"/>
    <xf numFmtId="0" fontId="0" fillId="8" borderId="0" xfId="0" applyFill="1"/>
    <xf numFmtId="0" fontId="6" fillId="2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/>
    </xf>
    <xf numFmtId="2" fontId="0" fillId="10" borderId="6" xfId="0" applyNumberFormat="1" applyFill="1" applyBorder="1" applyAlignment="1">
      <alignment horizontal="center" vertical="center"/>
    </xf>
    <xf numFmtId="2" fontId="0" fillId="10" borderId="8" xfId="0" applyNumberFormat="1" applyFill="1" applyBorder="1" applyAlignment="1">
      <alignment horizontal="center" vertical="center"/>
    </xf>
    <xf numFmtId="2" fontId="0" fillId="10" borderId="0" xfId="0" applyNumberFormat="1" applyFill="1" applyAlignment="1">
      <alignment horizontal="center" vertical="center"/>
    </xf>
    <xf numFmtId="2" fontId="0" fillId="10" borderId="12" xfId="0" applyNumberFormat="1" applyFill="1" applyBorder="1" applyAlignment="1">
      <alignment horizontal="center" vertical="center"/>
    </xf>
    <xf numFmtId="2" fontId="0" fillId="10" borderId="5" xfId="0" applyNumberFormat="1" applyFill="1" applyBorder="1" applyAlignment="1">
      <alignment horizontal="center" vertical="center"/>
    </xf>
    <xf numFmtId="0" fontId="10" fillId="8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</cellXfs>
  <cellStyles count="3">
    <cellStyle name="Moneda [0]" xfId="1" builtinId="7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Diagrama de Nelson Aalen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Diagrama de Nelson Aalen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'Nelson Aalen'!$C$5:$C$95</c:f>
              <c:numCache>
                <c:formatCode>0.0</c:formatCode>
                <c:ptCount val="91"/>
                <c:pt idx="0">
                  <c:v>33.728611111000646</c:v>
                </c:pt>
                <c:pt idx="1">
                  <c:v>75.530833333265036</c:v>
                </c:pt>
                <c:pt idx="2">
                  <c:v>144.85972222220153</c:v>
                </c:pt>
                <c:pt idx="3">
                  <c:v>175.1519444444566</c:v>
                </c:pt>
                <c:pt idx="4">
                  <c:v>226.49249999999302</c:v>
                </c:pt>
                <c:pt idx="5">
                  <c:v>233.89222222234821</c:v>
                </c:pt>
                <c:pt idx="6">
                  <c:v>318.36944444454275</c:v>
                </c:pt>
                <c:pt idx="7">
                  <c:v>349.97694444452645</c:v>
                </c:pt>
                <c:pt idx="8">
                  <c:v>402.93111111136386</c:v>
                </c:pt>
                <c:pt idx="9">
                  <c:v>411.18750000017462</c:v>
                </c:pt>
                <c:pt idx="10">
                  <c:v>418.43527777801501</c:v>
                </c:pt>
                <c:pt idx="11">
                  <c:v>418.5963888890692</c:v>
                </c:pt>
                <c:pt idx="12">
                  <c:v>425.45416666672099</c:v>
                </c:pt>
                <c:pt idx="13">
                  <c:v>430.64416666666511</c:v>
                </c:pt>
                <c:pt idx="14">
                  <c:v>437.46750000002794</c:v>
                </c:pt>
                <c:pt idx="15">
                  <c:v>438.35472222237149</c:v>
                </c:pt>
                <c:pt idx="16">
                  <c:v>440.27805555565283</c:v>
                </c:pt>
                <c:pt idx="17">
                  <c:v>442.27083333337214</c:v>
                </c:pt>
                <c:pt idx="18">
                  <c:v>452.16333333315561</c:v>
                </c:pt>
                <c:pt idx="19">
                  <c:v>453.95888888882473</c:v>
                </c:pt>
                <c:pt idx="20">
                  <c:v>463.61527777765878</c:v>
                </c:pt>
                <c:pt idx="21">
                  <c:v>487.61527777765878</c:v>
                </c:pt>
                <c:pt idx="22">
                  <c:v>502.41055555542698</c:v>
                </c:pt>
                <c:pt idx="23">
                  <c:v>504.13166666653706</c:v>
                </c:pt>
                <c:pt idx="24">
                  <c:v>512.52555555535946</c:v>
                </c:pt>
                <c:pt idx="25">
                  <c:v>537.92833333311137</c:v>
                </c:pt>
                <c:pt idx="26">
                  <c:v>544.09361111093313</c:v>
                </c:pt>
                <c:pt idx="27">
                  <c:v>544.67527777754003</c:v>
                </c:pt>
                <c:pt idx="28">
                  <c:v>617.19444444420515</c:v>
                </c:pt>
                <c:pt idx="29">
                  <c:v>636.47777777753072</c:v>
                </c:pt>
                <c:pt idx="30">
                  <c:v>712.8955555552966</c:v>
                </c:pt>
                <c:pt idx="31">
                  <c:v>820.14694444416091</c:v>
                </c:pt>
                <c:pt idx="32">
                  <c:v>832.51777777739335</c:v>
                </c:pt>
                <c:pt idx="33">
                  <c:v>850.52444444404682</c:v>
                </c:pt>
                <c:pt idx="34">
                  <c:v>863.80083333305083</c:v>
                </c:pt>
                <c:pt idx="35">
                  <c:v>880.21222222200595</c:v>
                </c:pt>
                <c:pt idx="36">
                  <c:v>913.97833333304152</c:v>
                </c:pt>
                <c:pt idx="37">
                  <c:v>923.22972222184762</c:v>
                </c:pt>
                <c:pt idx="38">
                  <c:v>927.43055555527098</c:v>
                </c:pt>
                <c:pt idx="39">
                  <c:v>940.25499999965541</c:v>
                </c:pt>
                <c:pt idx="40">
                  <c:v>950.20388888858724</c:v>
                </c:pt>
                <c:pt idx="41">
                  <c:v>988.26472222188022</c:v>
                </c:pt>
                <c:pt idx="42">
                  <c:v>993.3883333329577</c:v>
                </c:pt>
                <c:pt idx="43">
                  <c:v>1063.0180555551779</c:v>
                </c:pt>
                <c:pt idx="44">
                  <c:v>1087.0180555551779</c:v>
                </c:pt>
                <c:pt idx="45">
                  <c:v>1093.2683333329624</c:v>
                </c:pt>
                <c:pt idx="46">
                  <c:v>1165.5266666662646</c:v>
                </c:pt>
                <c:pt idx="47">
                  <c:v>1189.8986111106933</c:v>
                </c:pt>
                <c:pt idx="48">
                  <c:v>1198.7777777774027</c:v>
                </c:pt>
                <c:pt idx="49">
                  <c:v>1229.309999999532</c:v>
                </c:pt>
                <c:pt idx="50">
                  <c:v>1255.5761111105676</c:v>
                </c:pt>
                <c:pt idx="51">
                  <c:v>1273.661388888373</c:v>
                </c:pt>
                <c:pt idx="52">
                  <c:v>1274.1533333329135</c:v>
                </c:pt>
                <c:pt idx="53">
                  <c:v>1276.6938888884615</c:v>
                </c:pt>
                <c:pt idx="54">
                  <c:v>1285.1997222217033</c:v>
                </c:pt>
                <c:pt idx="55">
                  <c:v>1285.4061111104675</c:v>
                </c:pt>
                <c:pt idx="56">
                  <c:v>1290.1969444438582</c:v>
                </c:pt>
                <c:pt idx="57">
                  <c:v>1301.1663888882031</c:v>
                </c:pt>
                <c:pt idx="58">
                  <c:v>1307.0069444436813</c:v>
                </c:pt>
                <c:pt idx="59">
                  <c:v>1313.9833333327551</c:v>
                </c:pt>
                <c:pt idx="60">
                  <c:v>1318.2863888881984</c:v>
                </c:pt>
                <c:pt idx="61">
                  <c:v>1331.4808333326364</c:v>
                </c:pt>
                <c:pt idx="62">
                  <c:v>1363.5319444437046</c:v>
                </c:pt>
                <c:pt idx="63">
                  <c:v>1366.968055554782</c:v>
                </c:pt>
                <c:pt idx="64">
                  <c:v>1387.5127777770977</c:v>
                </c:pt>
                <c:pt idx="65">
                  <c:v>1416.3113888881635</c:v>
                </c:pt>
                <c:pt idx="66">
                  <c:v>1512.4866666660528</c:v>
                </c:pt>
                <c:pt idx="67">
                  <c:v>1620.9436111104442</c:v>
                </c:pt>
                <c:pt idx="68">
                  <c:v>1645.1113888883265</c:v>
                </c:pt>
                <c:pt idx="69">
                  <c:v>1648.6155555549776</c:v>
                </c:pt>
                <c:pt idx="70">
                  <c:v>1665.9233333326411</c:v>
                </c:pt>
                <c:pt idx="71">
                  <c:v>1676.0727777770371</c:v>
                </c:pt>
                <c:pt idx="72">
                  <c:v>1687.1216666658875</c:v>
                </c:pt>
                <c:pt idx="73">
                  <c:v>1701.9933333325898</c:v>
                </c:pt>
                <c:pt idx="74">
                  <c:v>1704.2049999992014</c:v>
                </c:pt>
                <c:pt idx="75">
                  <c:v>1720.7049999992014</c:v>
                </c:pt>
                <c:pt idx="76">
                  <c:v>1723.4977777769091</c:v>
                </c:pt>
                <c:pt idx="77">
                  <c:v>1759.7966666658176</c:v>
                </c:pt>
                <c:pt idx="78">
                  <c:v>1784.3311111101648</c:v>
                </c:pt>
                <c:pt idx="79">
                  <c:v>1789.9005555547192</c:v>
                </c:pt>
                <c:pt idx="80">
                  <c:v>1795.3686111102579</c:v>
                </c:pt>
                <c:pt idx="81">
                  <c:v>1813.2672222214169</c:v>
                </c:pt>
                <c:pt idx="82">
                  <c:v>1834.1852777768509</c:v>
                </c:pt>
                <c:pt idx="83">
                  <c:v>1846.111944443488</c:v>
                </c:pt>
                <c:pt idx="84">
                  <c:v>1855.402222221368</c:v>
                </c:pt>
                <c:pt idx="85">
                  <c:v>1869.6361111103324</c:v>
                </c:pt>
                <c:pt idx="86">
                  <c:v>1892.6297222214052</c:v>
                </c:pt>
                <c:pt idx="87">
                  <c:v>1901.5244444436394</c:v>
                </c:pt>
                <c:pt idx="88">
                  <c:v>1903.274999999092</c:v>
                </c:pt>
                <c:pt idx="89">
                  <c:v>1911.7924999991083</c:v>
                </c:pt>
                <c:pt idx="90">
                  <c:v>1960.0897222213098</c:v>
                </c:pt>
              </c:numCache>
            </c:numRef>
          </c:xVal>
          <c:yVal>
            <c:numRef>
              <c:f>'Nelson Aalen'!$A$5:$A$95</c:f>
              <c:numCache>
                <c:formatCode>General</c:formatCode>
                <c:ptCount val="9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28-4A5D-9CC0-A2FA81EA72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6673968"/>
        <c:axId val="2038956352"/>
      </c:scatterChart>
      <c:valAx>
        <c:axId val="2046673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Tiempo Calendario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38956352"/>
        <c:crosses val="autoZero"/>
        <c:crossBetween val="midCat"/>
      </c:valAx>
      <c:valAx>
        <c:axId val="203895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N° de Fallas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46673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2700" cap="flat" cmpd="sng" algn="ctr">
      <a:solidFill>
        <a:schemeClr val="accent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Diagrama de Nelson Aalen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Nelson Aalen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'Crow Aansa'!$C$5:$C$95</c:f>
              <c:numCache>
                <c:formatCode>0.0</c:formatCode>
                <c:ptCount val="91"/>
                <c:pt idx="0">
                  <c:v>33.728611111000646</c:v>
                </c:pt>
                <c:pt idx="1">
                  <c:v>75.530833333265036</c:v>
                </c:pt>
                <c:pt idx="2">
                  <c:v>144.85972222220153</c:v>
                </c:pt>
                <c:pt idx="3">
                  <c:v>175.1519444444566</c:v>
                </c:pt>
                <c:pt idx="4">
                  <c:v>226.49249999999302</c:v>
                </c:pt>
                <c:pt idx="5">
                  <c:v>233.89222222234821</c:v>
                </c:pt>
                <c:pt idx="6">
                  <c:v>318.36944444454275</c:v>
                </c:pt>
                <c:pt idx="7">
                  <c:v>349.97694444452645</c:v>
                </c:pt>
                <c:pt idx="8">
                  <c:v>402.93111111136386</c:v>
                </c:pt>
                <c:pt idx="9">
                  <c:v>411.18750000017462</c:v>
                </c:pt>
                <c:pt idx="10">
                  <c:v>418.43527777801501</c:v>
                </c:pt>
                <c:pt idx="11">
                  <c:v>418.5963888890692</c:v>
                </c:pt>
                <c:pt idx="12">
                  <c:v>425.45416666672099</c:v>
                </c:pt>
                <c:pt idx="13">
                  <c:v>430.64416666666511</c:v>
                </c:pt>
                <c:pt idx="14">
                  <c:v>437.46750000002794</c:v>
                </c:pt>
                <c:pt idx="15">
                  <c:v>438.35472222237149</c:v>
                </c:pt>
                <c:pt idx="16">
                  <c:v>440.27805555565283</c:v>
                </c:pt>
                <c:pt idx="17">
                  <c:v>442.27083333337214</c:v>
                </c:pt>
                <c:pt idx="18">
                  <c:v>452.16333333315561</c:v>
                </c:pt>
                <c:pt idx="19">
                  <c:v>453.95888888882473</c:v>
                </c:pt>
                <c:pt idx="20">
                  <c:v>463.61527777765878</c:v>
                </c:pt>
                <c:pt idx="21">
                  <c:v>487.61527777765878</c:v>
                </c:pt>
                <c:pt idx="22">
                  <c:v>502.41055555542698</c:v>
                </c:pt>
                <c:pt idx="23">
                  <c:v>504.13166666653706</c:v>
                </c:pt>
                <c:pt idx="24">
                  <c:v>512.52555555535946</c:v>
                </c:pt>
                <c:pt idx="25">
                  <c:v>537.92833333311137</c:v>
                </c:pt>
                <c:pt idx="26">
                  <c:v>544.09361111093313</c:v>
                </c:pt>
                <c:pt idx="27">
                  <c:v>544.67527777754003</c:v>
                </c:pt>
                <c:pt idx="28">
                  <c:v>617.19444444420515</c:v>
                </c:pt>
                <c:pt idx="29">
                  <c:v>636.47777777753072</c:v>
                </c:pt>
                <c:pt idx="30">
                  <c:v>712.8955555552966</c:v>
                </c:pt>
                <c:pt idx="31">
                  <c:v>820.14694444416091</c:v>
                </c:pt>
                <c:pt idx="32">
                  <c:v>832.51777777739335</c:v>
                </c:pt>
                <c:pt idx="33">
                  <c:v>850.52444444404682</c:v>
                </c:pt>
                <c:pt idx="34">
                  <c:v>863.80083333305083</c:v>
                </c:pt>
                <c:pt idx="35">
                  <c:v>880.21222222200595</c:v>
                </c:pt>
                <c:pt idx="36">
                  <c:v>913.97833333304152</c:v>
                </c:pt>
                <c:pt idx="37">
                  <c:v>923.22972222184762</c:v>
                </c:pt>
                <c:pt idx="38">
                  <c:v>927.43055555527098</c:v>
                </c:pt>
                <c:pt idx="39">
                  <c:v>940.25499999965541</c:v>
                </c:pt>
                <c:pt idx="40">
                  <c:v>950.20388888858724</c:v>
                </c:pt>
                <c:pt idx="41">
                  <c:v>988.26472222188022</c:v>
                </c:pt>
                <c:pt idx="42">
                  <c:v>993.3883333329577</c:v>
                </c:pt>
                <c:pt idx="43">
                  <c:v>1063.0180555551779</c:v>
                </c:pt>
                <c:pt idx="44">
                  <c:v>1087.0180555551779</c:v>
                </c:pt>
                <c:pt idx="45">
                  <c:v>1093.2683333329624</c:v>
                </c:pt>
                <c:pt idx="46">
                  <c:v>1165.5266666662646</c:v>
                </c:pt>
                <c:pt idx="47">
                  <c:v>1189.8986111106933</c:v>
                </c:pt>
                <c:pt idx="48">
                  <c:v>1198.7777777774027</c:v>
                </c:pt>
                <c:pt idx="49">
                  <c:v>1229.309999999532</c:v>
                </c:pt>
                <c:pt idx="50">
                  <c:v>1255.5761111105676</c:v>
                </c:pt>
                <c:pt idx="51">
                  <c:v>1273.661388888373</c:v>
                </c:pt>
                <c:pt idx="52">
                  <c:v>1274.1533333329135</c:v>
                </c:pt>
                <c:pt idx="53">
                  <c:v>1276.6938888884615</c:v>
                </c:pt>
                <c:pt idx="54">
                  <c:v>1285.1997222217033</c:v>
                </c:pt>
                <c:pt idx="55">
                  <c:v>1285.4061111104675</c:v>
                </c:pt>
                <c:pt idx="56">
                  <c:v>1290.1969444438582</c:v>
                </c:pt>
                <c:pt idx="57">
                  <c:v>1301.1663888882031</c:v>
                </c:pt>
                <c:pt idx="58">
                  <c:v>1307.0069444436813</c:v>
                </c:pt>
                <c:pt idx="59">
                  <c:v>1313.9833333327551</c:v>
                </c:pt>
                <c:pt idx="60">
                  <c:v>1318.2863888881984</c:v>
                </c:pt>
                <c:pt idx="61">
                  <c:v>1331.4808333326364</c:v>
                </c:pt>
                <c:pt idx="62">
                  <c:v>1363.5319444437046</c:v>
                </c:pt>
                <c:pt idx="63">
                  <c:v>1366.968055554782</c:v>
                </c:pt>
                <c:pt idx="64">
                  <c:v>1387.5127777770977</c:v>
                </c:pt>
                <c:pt idx="65">
                  <c:v>1416.3113888881635</c:v>
                </c:pt>
                <c:pt idx="66">
                  <c:v>1512.4866666660528</c:v>
                </c:pt>
                <c:pt idx="67">
                  <c:v>1620.9436111104442</c:v>
                </c:pt>
                <c:pt idx="68">
                  <c:v>1645.1113888883265</c:v>
                </c:pt>
                <c:pt idx="69">
                  <c:v>1648.6155555549776</c:v>
                </c:pt>
                <c:pt idx="70">
                  <c:v>1665.9233333326411</c:v>
                </c:pt>
                <c:pt idx="71">
                  <c:v>1676.0727777770371</c:v>
                </c:pt>
                <c:pt idx="72">
                  <c:v>1687.1216666658875</c:v>
                </c:pt>
                <c:pt idx="73">
                  <c:v>1701.9933333325898</c:v>
                </c:pt>
                <c:pt idx="74">
                  <c:v>1704.2049999992014</c:v>
                </c:pt>
                <c:pt idx="75">
                  <c:v>1720.7049999992014</c:v>
                </c:pt>
                <c:pt idx="76">
                  <c:v>1723.4977777769091</c:v>
                </c:pt>
                <c:pt idx="77">
                  <c:v>1759.7966666658176</c:v>
                </c:pt>
                <c:pt idx="78">
                  <c:v>1784.3311111101648</c:v>
                </c:pt>
                <c:pt idx="79">
                  <c:v>1789.9005555547192</c:v>
                </c:pt>
                <c:pt idx="80">
                  <c:v>1795.3686111102579</c:v>
                </c:pt>
                <c:pt idx="81">
                  <c:v>1813.2672222214169</c:v>
                </c:pt>
                <c:pt idx="82">
                  <c:v>1834.1852777768509</c:v>
                </c:pt>
                <c:pt idx="83">
                  <c:v>1846.111944443488</c:v>
                </c:pt>
                <c:pt idx="84">
                  <c:v>1855.402222221368</c:v>
                </c:pt>
                <c:pt idx="85">
                  <c:v>1869.6361111103324</c:v>
                </c:pt>
                <c:pt idx="86">
                  <c:v>1892.6297222214052</c:v>
                </c:pt>
                <c:pt idx="87">
                  <c:v>1901.5244444436394</c:v>
                </c:pt>
                <c:pt idx="88">
                  <c:v>1903.274999999092</c:v>
                </c:pt>
                <c:pt idx="89">
                  <c:v>1911.7924999991083</c:v>
                </c:pt>
                <c:pt idx="90">
                  <c:v>1960.0897222213098</c:v>
                </c:pt>
              </c:numCache>
            </c:numRef>
          </c:xVal>
          <c:yVal>
            <c:numRef>
              <c:f>'Crow Aansa'!$A$5:$A$95</c:f>
              <c:numCache>
                <c:formatCode>General</c:formatCode>
                <c:ptCount val="9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E6-44E7-94B5-A4F7F3119D78}"/>
            </c:ext>
          </c:extLst>
        </c:ser>
        <c:ser>
          <c:idx val="1"/>
          <c:order val="1"/>
          <c:tx>
            <c:v>Crow Aansa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'Crow Aansa'!$C$5:$C$95</c:f>
              <c:numCache>
                <c:formatCode>0.0</c:formatCode>
                <c:ptCount val="91"/>
                <c:pt idx="0">
                  <c:v>33.728611111000646</c:v>
                </c:pt>
                <c:pt idx="1">
                  <c:v>75.530833333265036</c:v>
                </c:pt>
                <c:pt idx="2">
                  <c:v>144.85972222220153</c:v>
                </c:pt>
                <c:pt idx="3">
                  <c:v>175.1519444444566</c:v>
                </c:pt>
                <c:pt idx="4">
                  <c:v>226.49249999999302</c:v>
                </c:pt>
                <c:pt idx="5">
                  <c:v>233.89222222234821</c:v>
                </c:pt>
                <c:pt idx="6">
                  <c:v>318.36944444454275</c:v>
                </c:pt>
                <c:pt idx="7">
                  <c:v>349.97694444452645</c:v>
                </c:pt>
                <c:pt idx="8">
                  <c:v>402.93111111136386</c:v>
                </c:pt>
                <c:pt idx="9">
                  <c:v>411.18750000017462</c:v>
                </c:pt>
                <c:pt idx="10">
                  <c:v>418.43527777801501</c:v>
                </c:pt>
                <c:pt idx="11">
                  <c:v>418.5963888890692</c:v>
                </c:pt>
                <c:pt idx="12">
                  <c:v>425.45416666672099</c:v>
                </c:pt>
                <c:pt idx="13">
                  <c:v>430.64416666666511</c:v>
                </c:pt>
                <c:pt idx="14">
                  <c:v>437.46750000002794</c:v>
                </c:pt>
                <c:pt idx="15">
                  <c:v>438.35472222237149</c:v>
                </c:pt>
                <c:pt idx="16">
                  <c:v>440.27805555565283</c:v>
                </c:pt>
                <c:pt idx="17">
                  <c:v>442.27083333337214</c:v>
                </c:pt>
                <c:pt idx="18">
                  <c:v>452.16333333315561</c:v>
                </c:pt>
                <c:pt idx="19">
                  <c:v>453.95888888882473</c:v>
                </c:pt>
                <c:pt idx="20">
                  <c:v>463.61527777765878</c:v>
                </c:pt>
                <c:pt idx="21">
                  <c:v>487.61527777765878</c:v>
                </c:pt>
                <c:pt idx="22">
                  <c:v>502.41055555542698</c:v>
                </c:pt>
                <c:pt idx="23">
                  <c:v>504.13166666653706</c:v>
                </c:pt>
                <c:pt idx="24">
                  <c:v>512.52555555535946</c:v>
                </c:pt>
                <c:pt idx="25">
                  <c:v>537.92833333311137</c:v>
                </c:pt>
                <c:pt idx="26">
                  <c:v>544.09361111093313</c:v>
                </c:pt>
                <c:pt idx="27">
                  <c:v>544.67527777754003</c:v>
                </c:pt>
                <c:pt idx="28">
                  <c:v>617.19444444420515</c:v>
                </c:pt>
                <c:pt idx="29">
                  <c:v>636.47777777753072</c:v>
                </c:pt>
                <c:pt idx="30">
                  <c:v>712.8955555552966</c:v>
                </c:pt>
                <c:pt idx="31">
                  <c:v>820.14694444416091</c:v>
                </c:pt>
                <c:pt idx="32">
                  <c:v>832.51777777739335</c:v>
                </c:pt>
                <c:pt idx="33">
                  <c:v>850.52444444404682</c:v>
                </c:pt>
                <c:pt idx="34">
                  <c:v>863.80083333305083</c:v>
                </c:pt>
                <c:pt idx="35">
                  <c:v>880.21222222200595</c:v>
                </c:pt>
                <c:pt idx="36">
                  <c:v>913.97833333304152</c:v>
                </c:pt>
                <c:pt idx="37">
                  <c:v>923.22972222184762</c:v>
                </c:pt>
                <c:pt idx="38">
                  <c:v>927.43055555527098</c:v>
                </c:pt>
                <c:pt idx="39">
                  <c:v>940.25499999965541</c:v>
                </c:pt>
                <c:pt idx="40">
                  <c:v>950.20388888858724</c:v>
                </c:pt>
                <c:pt idx="41">
                  <c:v>988.26472222188022</c:v>
                </c:pt>
                <c:pt idx="42">
                  <c:v>993.3883333329577</c:v>
                </c:pt>
                <c:pt idx="43">
                  <c:v>1063.0180555551779</c:v>
                </c:pt>
                <c:pt idx="44">
                  <c:v>1087.0180555551779</c:v>
                </c:pt>
                <c:pt idx="45">
                  <c:v>1093.2683333329624</c:v>
                </c:pt>
                <c:pt idx="46">
                  <c:v>1165.5266666662646</c:v>
                </c:pt>
                <c:pt idx="47">
                  <c:v>1189.8986111106933</c:v>
                </c:pt>
                <c:pt idx="48">
                  <c:v>1198.7777777774027</c:v>
                </c:pt>
                <c:pt idx="49">
                  <c:v>1229.309999999532</c:v>
                </c:pt>
                <c:pt idx="50">
                  <c:v>1255.5761111105676</c:v>
                </c:pt>
                <c:pt idx="51">
                  <c:v>1273.661388888373</c:v>
                </c:pt>
                <c:pt idx="52">
                  <c:v>1274.1533333329135</c:v>
                </c:pt>
                <c:pt idx="53">
                  <c:v>1276.6938888884615</c:v>
                </c:pt>
                <c:pt idx="54">
                  <c:v>1285.1997222217033</c:v>
                </c:pt>
                <c:pt idx="55">
                  <c:v>1285.4061111104675</c:v>
                </c:pt>
                <c:pt idx="56">
                  <c:v>1290.1969444438582</c:v>
                </c:pt>
                <c:pt idx="57">
                  <c:v>1301.1663888882031</c:v>
                </c:pt>
                <c:pt idx="58">
                  <c:v>1307.0069444436813</c:v>
                </c:pt>
                <c:pt idx="59">
                  <c:v>1313.9833333327551</c:v>
                </c:pt>
                <c:pt idx="60">
                  <c:v>1318.2863888881984</c:v>
                </c:pt>
                <c:pt idx="61">
                  <c:v>1331.4808333326364</c:v>
                </c:pt>
                <c:pt idx="62">
                  <c:v>1363.5319444437046</c:v>
                </c:pt>
                <c:pt idx="63">
                  <c:v>1366.968055554782</c:v>
                </c:pt>
                <c:pt idx="64">
                  <c:v>1387.5127777770977</c:v>
                </c:pt>
                <c:pt idx="65">
                  <c:v>1416.3113888881635</c:v>
                </c:pt>
                <c:pt idx="66">
                  <c:v>1512.4866666660528</c:v>
                </c:pt>
                <c:pt idx="67">
                  <c:v>1620.9436111104442</c:v>
                </c:pt>
                <c:pt idx="68">
                  <c:v>1645.1113888883265</c:v>
                </c:pt>
                <c:pt idx="69">
                  <c:v>1648.6155555549776</c:v>
                </c:pt>
                <c:pt idx="70">
                  <c:v>1665.9233333326411</c:v>
                </c:pt>
                <c:pt idx="71">
                  <c:v>1676.0727777770371</c:v>
                </c:pt>
                <c:pt idx="72">
                  <c:v>1687.1216666658875</c:v>
                </c:pt>
                <c:pt idx="73">
                  <c:v>1701.9933333325898</c:v>
                </c:pt>
                <c:pt idx="74">
                  <c:v>1704.2049999992014</c:v>
                </c:pt>
                <c:pt idx="75">
                  <c:v>1720.7049999992014</c:v>
                </c:pt>
                <c:pt idx="76">
                  <c:v>1723.4977777769091</c:v>
                </c:pt>
                <c:pt idx="77">
                  <c:v>1759.7966666658176</c:v>
                </c:pt>
                <c:pt idx="78">
                  <c:v>1784.3311111101648</c:v>
                </c:pt>
                <c:pt idx="79">
                  <c:v>1789.9005555547192</c:v>
                </c:pt>
                <c:pt idx="80">
                  <c:v>1795.3686111102579</c:v>
                </c:pt>
                <c:pt idx="81">
                  <c:v>1813.2672222214169</c:v>
                </c:pt>
                <c:pt idx="82">
                  <c:v>1834.1852777768509</c:v>
                </c:pt>
                <c:pt idx="83">
                  <c:v>1846.111944443488</c:v>
                </c:pt>
                <c:pt idx="84">
                  <c:v>1855.402222221368</c:v>
                </c:pt>
                <c:pt idx="85">
                  <c:v>1869.6361111103324</c:v>
                </c:pt>
                <c:pt idx="86">
                  <c:v>1892.6297222214052</c:v>
                </c:pt>
                <c:pt idx="87">
                  <c:v>1901.5244444436394</c:v>
                </c:pt>
                <c:pt idx="88">
                  <c:v>1903.274999999092</c:v>
                </c:pt>
                <c:pt idx="89">
                  <c:v>1911.7924999991083</c:v>
                </c:pt>
                <c:pt idx="90">
                  <c:v>1960.0897222213098</c:v>
                </c:pt>
              </c:numCache>
            </c:numRef>
          </c:xVal>
          <c:yVal>
            <c:numRef>
              <c:f>'Crow Aansa'!$E$5:$E$95</c:f>
              <c:numCache>
                <c:formatCode>0.0</c:formatCode>
                <c:ptCount val="91"/>
                <c:pt idx="0">
                  <c:v>0.63353583758385335</c:v>
                </c:pt>
                <c:pt idx="1">
                  <c:v>1.697803839665911</c:v>
                </c:pt>
                <c:pt idx="2">
                  <c:v>3.7645214259045527</c:v>
                </c:pt>
                <c:pt idx="3">
                  <c:v>4.7483932388962309</c:v>
                </c:pt>
                <c:pt idx="4">
                  <c:v>6.5020917095387167</c:v>
                </c:pt>
                <c:pt idx="5">
                  <c:v>6.7627770477721958</c:v>
                </c:pt>
                <c:pt idx="6">
                  <c:v>9.8598512190177523</c:v>
                </c:pt>
                <c:pt idx="7">
                  <c:v>11.069684274135945</c:v>
                </c:pt>
                <c:pt idx="8">
                  <c:v>13.150945377941278</c:v>
                </c:pt>
                <c:pt idx="9">
                  <c:v>13.481192289125111</c:v>
                </c:pt>
                <c:pt idx="10">
                  <c:v>13.772316826870975</c:v>
                </c:pt>
                <c:pt idx="11">
                  <c:v>13.778801087734744</c:v>
                </c:pt>
                <c:pt idx="12">
                  <c:v>14.055320347369051</c:v>
                </c:pt>
                <c:pt idx="13">
                  <c:v>14.265253375676078</c:v>
                </c:pt>
                <c:pt idx="14">
                  <c:v>14.542111808746183</c:v>
                </c:pt>
                <c:pt idx="15">
                  <c:v>14.578182111101228</c:v>
                </c:pt>
                <c:pt idx="16">
                  <c:v>14.656431657047863</c:v>
                </c:pt>
                <c:pt idx="17">
                  <c:v>14.737586856308502</c:v>
                </c:pt>
                <c:pt idx="18">
                  <c:v>15.141656436608747</c:v>
                </c:pt>
                <c:pt idx="19">
                  <c:v>15.215210451253537</c:v>
                </c:pt>
                <c:pt idx="20">
                  <c:v>15.611886437614777</c:v>
                </c:pt>
                <c:pt idx="21">
                  <c:v>16.605713115357389</c:v>
                </c:pt>
                <c:pt idx="22">
                  <c:v>17.223864454865168</c:v>
                </c:pt>
                <c:pt idx="23">
                  <c:v>17.29603897831408</c:v>
                </c:pt>
                <c:pt idx="24">
                  <c:v>17.648819597840017</c:v>
                </c:pt>
                <c:pt idx="25">
                  <c:v>18.724243858275702</c:v>
                </c:pt>
                <c:pt idx="26">
                  <c:v>18.986981652913606</c:v>
                </c:pt>
                <c:pt idx="27">
                  <c:v>19.011804170366414</c:v>
                </c:pt>
                <c:pt idx="28">
                  <c:v>22.151314928155045</c:v>
                </c:pt>
                <c:pt idx="29">
                  <c:v>23.000483379645448</c:v>
                </c:pt>
                <c:pt idx="30">
                  <c:v>26.420949775749946</c:v>
                </c:pt>
                <c:pt idx="31">
                  <c:v>31.359709795620475</c:v>
                </c:pt>
                <c:pt idx="32">
                  <c:v>31.939062611367419</c:v>
                </c:pt>
                <c:pt idx="33">
                  <c:v>32.785780563329844</c:v>
                </c:pt>
                <c:pt idx="34">
                  <c:v>33.412636427764717</c:v>
                </c:pt>
                <c:pt idx="35">
                  <c:v>34.190482462708736</c:v>
                </c:pt>
                <c:pt idx="36">
                  <c:v>35.801016995104938</c:v>
                </c:pt>
                <c:pt idx="37">
                  <c:v>36.244617570792869</c:v>
                </c:pt>
                <c:pt idx="38">
                  <c:v>36.446373646052308</c:v>
                </c:pt>
                <c:pt idx="39">
                  <c:v>37.0635582630863</c:v>
                </c:pt>
                <c:pt idx="40">
                  <c:v>37.543649519068843</c:v>
                </c:pt>
                <c:pt idx="41">
                  <c:v>39.3905738930873</c:v>
                </c:pt>
                <c:pt idx="42">
                  <c:v>39.640426098340726</c:v>
                </c:pt>
                <c:pt idx="43">
                  <c:v>43.063919668712806</c:v>
                </c:pt>
                <c:pt idx="44">
                  <c:v>44.255727347459292</c:v>
                </c:pt>
                <c:pt idx="45">
                  <c:v>44.567076232422806</c:v>
                </c:pt>
                <c:pt idx="46">
                  <c:v>48.194893300292513</c:v>
                </c:pt>
                <c:pt idx="47">
                  <c:v>49.430019933082804</c:v>
                </c:pt>
                <c:pt idx="48">
                  <c:v>49.881408736063626</c:v>
                </c:pt>
                <c:pt idx="49">
                  <c:v>51.439232335438966</c:v>
                </c:pt>
                <c:pt idx="50">
                  <c:v>52.786311444370597</c:v>
                </c:pt>
                <c:pt idx="51">
                  <c:v>53.717493680210701</c:v>
                </c:pt>
                <c:pt idx="52">
                  <c:v>53.742864479535037</c:v>
                </c:pt>
                <c:pt idx="53">
                  <c:v>53.873921970041451</c:v>
                </c:pt>
                <c:pt idx="54">
                  <c:v>54.313127618262754</c:v>
                </c:pt>
                <c:pt idx="55">
                  <c:v>54.323792742544775</c:v>
                </c:pt>
                <c:pt idx="56">
                  <c:v>54.571465651002718</c:v>
                </c:pt>
                <c:pt idx="57">
                  <c:v>55.139326649925465</c:v>
                </c:pt>
                <c:pt idx="58">
                  <c:v>55.442113662695917</c:v>
                </c:pt>
                <c:pt idx="59">
                  <c:v>55.804179847287344</c:v>
                </c:pt>
                <c:pt idx="60">
                  <c:v>56.027717000612981</c:v>
                </c:pt>
                <c:pt idx="61">
                  <c:v>56.71416006396128</c:v>
                </c:pt>
                <c:pt idx="62">
                  <c:v>58.387919134464532</c:v>
                </c:pt>
                <c:pt idx="63">
                  <c:v>58.567882591102645</c:v>
                </c:pt>
                <c:pt idx="64">
                  <c:v>59.645991495828369</c:v>
                </c:pt>
                <c:pt idx="65">
                  <c:v>61.163219698993309</c:v>
                </c:pt>
                <c:pt idx="66">
                  <c:v>66.279439592036368</c:v>
                </c:pt>
                <c:pt idx="67">
                  <c:v>72.136436672887143</c:v>
                </c:pt>
                <c:pt idx="68">
                  <c:v>73.453719296681726</c:v>
                </c:pt>
                <c:pt idx="69">
                  <c:v>73.645076073861048</c:v>
                </c:pt>
                <c:pt idx="70">
                  <c:v>74.591551658156732</c:v>
                </c:pt>
                <c:pt idx="71">
                  <c:v>75.147595038394087</c:v>
                </c:pt>
                <c:pt idx="72">
                  <c:v>75.753768152738047</c:v>
                </c:pt>
                <c:pt idx="73">
                  <c:v>76.571065937971525</c:v>
                </c:pt>
                <c:pt idx="74">
                  <c:v>76.692748120456883</c:v>
                </c:pt>
                <c:pt idx="75">
                  <c:v>77.601658264441312</c:v>
                </c:pt>
                <c:pt idx="76">
                  <c:v>77.755692436435524</c:v>
                </c:pt>
                <c:pt idx="77">
                  <c:v>79.762771497732132</c:v>
                </c:pt>
                <c:pt idx="78">
                  <c:v>81.124601930987296</c:v>
                </c:pt>
                <c:pt idx="79">
                  <c:v>81.434327804644823</c:v>
                </c:pt>
                <c:pt idx="80">
                  <c:v>81.738624199718984</c:v>
                </c:pt>
                <c:pt idx="81">
                  <c:v>82.73612070869865</c:v>
                </c:pt>
                <c:pt idx="82">
                  <c:v>83.904673366884865</c:v>
                </c:pt>
                <c:pt idx="83">
                  <c:v>84.572269109826237</c:v>
                </c:pt>
                <c:pt idx="84">
                  <c:v>85.092959220679489</c:v>
                </c:pt>
                <c:pt idx="85">
                  <c:v>85.891849167325603</c:v>
                </c:pt>
                <c:pt idx="86">
                  <c:v>87.185247446392694</c:v>
                </c:pt>
                <c:pt idx="87">
                  <c:v>87.686520517708828</c:v>
                </c:pt>
                <c:pt idx="88">
                  <c:v>87.785236845265786</c:v>
                </c:pt>
                <c:pt idx="89">
                  <c:v>88.265839199586395</c:v>
                </c:pt>
                <c:pt idx="90">
                  <c:v>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E6-44E7-94B5-A4F7F3119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6673968"/>
        <c:axId val="2038956352"/>
      </c:scatterChart>
      <c:valAx>
        <c:axId val="2046673968"/>
        <c:scaling>
          <c:orientation val="minMax"/>
          <c:max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Tiempo Calendario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38956352"/>
        <c:crosses val="autoZero"/>
        <c:crossBetween val="midCat"/>
      </c:valAx>
      <c:valAx>
        <c:axId val="203895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N° de Fallas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46673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2700" cap="flat" cmpd="sng" algn="ctr">
      <a:solidFill>
        <a:schemeClr val="accent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W(t)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'Crow Aansa'!$V$5:$V$22</c:f>
              <c:numCache>
                <c:formatCode>0.0</c:formatCode>
                <c:ptCount val="18"/>
                <c:pt idx="0">
                  <c:v>1960.0897222213098</c:v>
                </c:pt>
                <c:pt idx="1">
                  <c:v>2210.0897222213098</c:v>
                </c:pt>
                <c:pt idx="2">
                  <c:v>2460.0897222213098</c:v>
                </c:pt>
                <c:pt idx="3">
                  <c:v>2710.0897222213098</c:v>
                </c:pt>
                <c:pt idx="4">
                  <c:v>2960.0897222213098</c:v>
                </c:pt>
                <c:pt idx="5">
                  <c:v>3210.0897222213098</c:v>
                </c:pt>
                <c:pt idx="6">
                  <c:v>3460.0897222213098</c:v>
                </c:pt>
                <c:pt idx="7">
                  <c:v>3710.0897222213098</c:v>
                </c:pt>
                <c:pt idx="8">
                  <c:v>3960.0897222213098</c:v>
                </c:pt>
                <c:pt idx="9">
                  <c:v>4210.0897222213098</c:v>
                </c:pt>
                <c:pt idx="10">
                  <c:v>4460.0897222213098</c:v>
                </c:pt>
                <c:pt idx="11">
                  <c:v>4710.0897222213098</c:v>
                </c:pt>
                <c:pt idx="12">
                  <c:v>4960.0897222213098</c:v>
                </c:pt>
                <c:pt idx="13">
                  <c:v>5210.0897222213098</c:v>
                </c:pt>
                <c:pt idx="14">
                  <c:v>5460.0897222213098</c:v>
                </c:pt>
                <c:pt idx="15">
                  <c:v>5710.0897222213098</c:v>
                </c:pt>
                <c:pt idx="16">
                  <c:v>5960.0897222213098</c:v>
                </c:pt>
                <c:pt idx="17">
                  <c:v>6210.0897222213098</c:v>
                </c:pt>
              </c:numCache>
            </c:numRef>
          </c:xVal>
          <c:yVal>
            <c:numRef>
              <c:f>'Crow Aansa'!$W$5:$W$22</c:f>
              <c:numCache>
                <c:formatCode>0.0</c:formatCode>
                <c:ptCount val="18"/>
                <c:pt idx="0" formatCode="General">
                  <c:v>91</c:v>
                </c:pt>
                <c:pt idx="1">
                  <c:v>105.38727643495072</c:v>
                </c:pt>
                <c:pt idx="2">
                  <c:v>120.14238168014482</c:v>
                </c:pt>
                <c:pt idx="3">
                  <c:v>135.2358223456813</c:v>
                </c:pt>
                <c:pt idx="4">
                  <c:v>150.64301476927128</c:v>
                </c:pt>
                <c:pt idx="5">
                  <c:v>166.34311561977802</c:v>
                </c:pt>
                <c:pt idx="6">
                  <c:v>182.31820179648651</c:v>
                </c:pt>
                <c:pt idx="7">
                  <c:v>198.55267721781598</c:v>
                </c:pt>
                <c:pt idx="8">
                  <c:v>215.03283246430533</c:v>
                </c:pt>
                <c:pt idx="9">
                  <c:v>231.74651060828822</c:v>
                </c:pt>
                <c:pt idx="10">
                  <c:v>248.6828487688511</c:v>
                </c:pt>
                <c:pt idx="11">
                  <c:v>265.83207490544822</c:v>
                </c:pt>
                <c:pt idx="12">
                  <c:v>283.1853457102859</c:v>
                </c:pt>
                <c:pt idx="13">
                  <c:v>300.73461561611595</c:v>
                </c:pt>
                <c:pt idx="14">
                  <c:v>318.47252972806865</c:v>
                </c:pt>
                <c:pt idx="15">
                  <c:v>336.39233540614811</c:v>
                </c:pt>
                <c:pt idx="16">
                  <c:v>354.48780856916409</c:v>
                </c:pt>
                <c:pt idx="17">
                  <c:v>372.75319174998384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765-4FCF-A0EC-EB5F0388E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4540095"/>
        <c:axId val="1394535103"/>
      </c:scatterChart>
      <c:valAx>
        <c:axId val="1394540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94535103"/>
        <c:crosses val="autoZero"/>
        <c:crossBetween val="midCat"/>
      </c:valAx>
      <c:valAx>
        <c:axId val="1394535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94540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MTBF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'Crow Aansa'!$V$5:$V$22</c:f>
              <c:numCache>
                <c:formatCode>0.0</c:formatCode>
                <c:ptCount val="18"/>
                <c:pt idx="0">
                  <c:v>1960.0897222213098</c:v>
                </c:pt>
                <c:pt idx="1">
                  <c:v>2210.0897222213098</c:v>
                </c:pt>
                <c:pt idx="2">
                  <c:v>2460.0897222213098</c:v>
                </c:pt>
                <c:pt idx="3">
                  <c:v>2710.0897222213098</c:v>
                </c:pt>
                <c:pt idx="4">
                  <c:v>2960.0897222213098</c:v>
                </c:pt>
                <c:pt idx="5">
                  <c:v>3210.0897222213098</c:v>
                </c:pt>
                <c:pt idx="6">
                  <c:v>3460.0897222213098</c:v>
                </c:pt>
                <c:pt idx="7">
                  <c:v>3710.0897222213098</c:v>
                </c:pt>
                <c:pt idx="8">
                  <c:v>3960.0897222213098</c:v>
                </c:pt>
                <c:pt idx="9">
                  <c:v>4210.0897222213098</c:v>
                </c:pt>
                <c:pt idx="10">
                  <c:v>4460.0897222213098</c:v>
                </c:pt>
                <c:pt idx="11">
                  <c:v>4710.0897222213098</c:v>
                </c:pt>
                <c:pt idx="12">
                  <c:v>4960.0897222213098</c:v>
                </c:pt>
                <c:pt idx="13">
                  <c:v>5210.0897222213098</c:v>
                </c:pt>
                <c:pt idx="14">
                  <c:v>5460.0897222213098</c:v>
                </c:pt>
                <c:pt idx="15">
                  <c:v>5710.0897222213098</c:v>
                </c:pt>
                <c:pt idx="16">
                  <c:v>5960.0897222213098</c:v>
                </c:pt>
                <c:pt idx="17">
                  <c:v>6210.0897222213098</c:v>
                </c:pt>
              </c:numCache>
            </c:numRef>
          </c:xVal>
          <c:yVal>
            <c:numRef>
              <c:f>'Crow Aansa'!$AC$5:$AC$22</c:f>
              <c:numCache>
                <c:formatCode>0.0</c:formatCode>
                <c:ptCount val="18"/>
                <c:pt idx="0">
                  <c:v>17.615578402791616</c:v>
                </c:pt>
                <c:pt idx="1">
                  <c:v>17.150787756042252</c:v>
                </c:pt>
                <c:pt idx="2">
                  <c:v>16.74623024661452</c:v>
                </c:pt>
                <c:pt idx="3">
                  <c:v>16.38906854129306</c:v>
                </c:pt>
                <c:pt idx="4">
                  <c:v>16.070086894095223</c:v>
                </c:pt>
                <c:pt idx="5">
                  <c:v>15.782459666083531</c:v>
                </c:pt>
                <c:pt idx="6">
                  <c:v>15.520999334052801</c:v>
                </c:pt>
                <c:pt idx="7">
                  <c:v>15.281676917453654</c:v>
                </c:pt>
                <c:pt idx="8">
                  <c:v>15.061304838389704</c:v>
                </c:pt>
                <c:pt idx="9">
                  <c:v>14.85732064158768</c:v>
                </c:pt>
                <c:pt idx="10">
                  <c:v>14.667635542232349</c:v>
                </c:pt>
                <c:pt idx="11">
                  <c:v>14.490525902056241</c:v>
                </c:pt>
                <c:pt idx="12">
                  <c:v>14.32455388010766</c:v>
                </c:pt>
                <c:pt idx="13">
                  <c:v>14.168508369492548</c:v>
                </c:pt>
                <c:pt idx="14">
                  <c:v>14.02136032842477</c:v>
                </c:pt>
                <c:pt idx="15">
                  <c:v>13.882228511696427</c:v>
                </c:pt>
                <c:pt idx="16">
                  <c:v>13.75035284015839</c:v>
                </c:pt>
                <c:pt idx="17">
                  <c:v>13.625073462647009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012-4261-B331-106DE241A5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6511759"/>
        <c:axId val="1456508015"/>
      </c:scatterChart>
      <c:valAx>
        <c:axId val="1456511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456508015"/>
        <c:crosses val="autoZero"/>
        <c:crossBetween val="midCat"/>
      </c:valAx>
      <c:valAx>
        <c:axId val="1456508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456511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Confiabilidad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Confiabilidad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'Crow Aansa'!$V$27:$V$52</c:f>
              <c:numCache>
                <c:formatCode>General</c:formatCode>
                <c:ptCount val="26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  <c:pt idx="9">
                  <c:v>2250</c:v>
                </c:pt>
                <c:pt idx="10">
                  <c:v>2500</c:v>
                </c:pt>
                <c:pt idx="11">
                  <c:v>2750</c:v>
                </c:pt>
                <c:pt idx="12">
                  <c:v>3000</c:v>
                </c:pt>
                <c:pt idx="13">
                  <c:v>3250</c:v>
                </c:pt>
                <c:pt idx="14">
                  <c:v>3500</c:v>
                </c:pt>
                <c:pt idx="15">
                  <c:v>3750</c:v>
                </c:pt>
                <c:pt idx="16">
                  <c:v>4000</c:v>
                </c:pt>
                <c:pt idx="17">
                  <c:v>4250</c:v>
                </c:pt>
                <c:pt idx="18">
                  <c:v>4500</c:v>
                </c:pt>
                <c:pt idx="19">
                  <c:v>4750</c:v>
                </c:pt>
                <c:pt idx="20">
                  <c:v>5000</c:v>
                </c:pt>
                <c:pt idx="21">
                  <c:v>5250</c:v>
                </c:pt>
                <c:pt idx="22">
                  <c:v>5500</c:v>
                </c:pt>
                <c:pt idx="23">
                  <c:v>5750</c:v>
                </c:pt>
                <c:pt idx="24">
                  <c:v>6000</c:v>
                </c:pt>
                <c:pt idx="25">
                  <c:v>6250</c:v>
                </c:pt>
              </c:numCache>
            </c:numRef>
          </c:xVal>
          <c:yVal>
            <c:numRef>
              <c:f>'Crow Aansa'!$W$27:$W$52</c:f>
              <c:numCache>
                <c:formatCode>0.00%</c:formatCode>
                <c:ptCount val="26"/>
                <c:pt idx="0">
                  <c:v>1</c:v>
                </c:pt>
                <c:pt idx="1">
                  <c:v>6.5129045328764798E-4</c:v>
                </c:pt>
                <c:pt idx="2">
                  <c:v>3.6612696007985358E-8</c:v>
                </c:pt>
                <c:pt idx="3">
                  <c:v>6.1816148825795736E-13</c:v>
                </c:pt>
                <c:pt idx="4">
                  <c:v>4.4073087898624932E-18</c:v>
                </c:pt>
                <c:pt idx="5">
                  <c:v>1.5835207796667224E-23</c:v>
                </c:pt>
                <c:pt idx="6">
                  <c:v>3.2026590271141366E-29</c:v>
                </c:pt>
                <c:pt idx="7">
                  <c:v>3.9365787120789292E-35</c:v>
                </c:pt>
                <c:pt idx="8">
                  <c:v>3.1119631286140112E-41</c:v>
                </c:pt>
                <c:pt idx="9">
                  <c:v>1.6529167597361411E-47</c:v>
                </c:pt>
                <c:pt idx="10">
                  <c:v>6.1085268504491544E-54</c:v>
                </c:pt>
                <c:pt idx="11">
                  <c:v>1.6162805879161667E-60</c:v>
                </c:pt>
                <c:pt idx="12">
                  <c:v>3.136026497115E-67</c:v>
                </c:pt>
                <c:pt idx="13">
                  <c:v>4.5535931668960945E-74</c:v>
                </c:pt>
                <c:pt idx="14">
                  <c:v>5.0355577569861673E-81</c:v>
                </c:pt>
                <c:pt idx="15">
                  <c:v>4.3061667179130732E-88</c:v>
                </c:pt>
                <c:pt idx="16">
                  <c:v>2.8861675480059076E-95</c:v>
                </c:pt>
                <c:pt idx="17">
                  <c:v>1.534344320140659E-102</c:v>
                </c:pt>
                <c:pt idx="18">
                  <c:v>6.5393017438806322E-110</c:v>
                </c:pt>
                <c:pt idx="19">
                  <c:v>2.2559133128180148E-117</c:v>
                </c:pt>
                <c:pt idx="20">
                  <c:v>6.3544460359248665E-125</c:v>
                </c:pt>
                <c:pt idx="21">
                  <c:v>1.4731284560798122E-132</c:v>
                </c:pt>
                <c:pt idx="22">
                  <c:v>2.8311391727462975E-140</c:v>
                </c:pt>
                <c:pt idx="23">
                  <c:v>4.5408116071845584E-148</c:v>
                </c:pt>
                <c:pt idx="24">
                  <c:v>6.1154224003256759E-156</c:v>
                </c:pt>
                <c:pt idx="25">
                  <c:v>6.9552130181930235E-164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65-4196-9CD4-E257E2A41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6451583"/>
        <c:axId val="1636451999"/>
      </c:scatterChart>
      <c:valAx>
        <c:axId val="1636451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636451999"/>
        <c:crosses val="autoZero"/>
        <c:crossBetween val="midCat"/>
      </c:valAx>
      <c:valAx>
        <c:axId val="163645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636451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b="1"/>
              <a:t>MTBF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'Crow Aansa'!$V$28:$V$52</c:f>
              <c:numCache>
                <c:formatCode>General</c:formatCode>
                <c:ptCount val="25"/>
                <c:pt idx="0">
                  <c:v>250</c:v>
                </c:pt>
                <c:pt idx="1">
                  <c:v>500</c:v>
                </c:pt>
                <c:pt idx="2">
                  <c:v>750</c:v>
                </c:pt>
                <c:pt idx="3">
                  <c:v>1000</c:v>
                </c:pt>
                <c:pt idx="4">
                  <c:v>1250</c:v>
                </c:pt>
                <c:pt idx="5">
                  <c:v>1500</c:v>
                </c:pt>
                <c:pt idx="6">
                  <c:v>1750</c:v>
                </c:pt>
                <c:pt idx="7">
                  <c:v>2000</c:v>
                </c:pt>
                <c:pt idx="8">
                  <c:v>2250</c:v>
                </c:pt>
                <c:pt idx="9">
                  <c:v>2500</c:v>
                </c:pt>
                <c:pt idx="10">
                  <c:v>2750</c:v>
                </c:pt>
                <c:pt idx="11">
                  <c:v>3000</c:v>
                </c:pt>
                <c:pt idx="12">
                  <c:v>3250</c:v>
                </c:pt>
                <c:pt idx="13">
                  <c:v>3500</c:v>
                </c:pt>
                <c:pt idx="14">
                  <c:v>3750</c:v>
                </c:pt>
                <c:pt idx="15">
                  <c:v>4000</c:v>
                </c:pt>
                <c:pt idx="16">
                  <c:v>4250</c:v>
                </c:pt>
                <c:pt idx="17">
                  <c:v>4500</c:v>
                </c:pt>
                <c:pt idx="18">
                  <c:v>4750</c:v>
                </c:pt>
                <c:pt idx="19">
                  <c:v>5000</c:v>
                </c:pt>
                <c:pt idx="20">
                  <c:v>5250</c:v>
                </c:pt>
                <c:pt idx="21">
                  <c:v>5500</c:v>
                </c:pt>
                <c:pt idx="22">
                  <c:v>5750</c:v>
                </c:pt>
                <c:pt idx="23">
                  <c:v>6000</c:v>
                </c:pt>
                <c:pt idx="24">
                  <c:v>6250</c:v>
                </c:pt>
              </c:numCache>
            </c:numRef>
          </c:xVal>
          <c:yVal>
            <c:numRef>
              <c:f>'Crow Aansa'!$Y$28:$Y$52</c:f>
              <c:numCache>
                <c:formatCode>0.0</c:formatCode>
                <c:ptCount val="25"/>
                <c:pt idx="0">
                  <c:v>27.868281480445059</c:v>
                </c:pt>
                <c:pt idx="1">
                  <c:v>23.881179552290472</c:v>
                </c:pt>
                <c:pt idx="2">
                  <c:v>21.818829867534863</c:v>
                </c:pt>
                <c:pt idx="3">
                  <c:v>20.464510422320753</c:v>
                </c:pt>
                <c:pt idx="4">
                  <c:v>19.472183763606868</c:v>
                </c:pt>
                <c:pt idx="5">
                  <c:v>18.69722013727689</c:v>
                </c:pt>
                <c:pt idx="6">
                  <c:v>18.066109897585203</c:v>
                </c:pt>
                <c:pt idx="7">
                  <c:v>17.536662538308651</c:v>
                </c:pt>
                <c:pt idx="8">
                  <c:v>17.082550896526559</c:v>
                </c:pt>
                <c:pt idx="9">
                  <c:v>16.686307588079679</c:v>
                </c:pt>
                <c:pt idx="10">
                  <c:v>16.335785666905061</c:v>
                </c:pt>
                <c:pt idx="11">
                  <c:v>16.022217643392327</c:v>
                </c:pt>
                <c:pt idx="12">
                  <c:v>15.739080970318152</c:v>
                </c:pt>
                <c:pt idx="13">
                  <c:v>15.481400048954653</c:v>
                </c:pt>
                <c:pt idx="14">
                  <c:v>15.24529831470354</c:v>
                </c:pt>
                <c:pt idx="15">
                  <c:v>15.027700474431494</c:v>
                </c:pt>
                <c:pt idx="16">
                  <c:v>14.826128527553685</c:v>
                </c:pt>
                <c:pt idx="17">
                  <c:v>14.638558371722612</c:v>
                </c:pt>
                <c:pt idx="18">
                  <c:v>14.463316703137387</c:v>
                </c:pt>
                <c:pt idx="19">
                  <c:v>14.299005407107497</c:v>
                </c:pt>
                <c:pt idx="20">
                  <c:v>14.144445128422896</c:v>
                </c:pt>
                <c:pt idx="21">
                  <c:v>13.998632492385125</c:v>
                </c:pt>
                <c:pt idx="22">
                  <c:v>13.860707215749596</c:v>
                </c:pt>
                <c:pt idx="23">
                  <c:v>13.729926498561325</c:v>
                </c:pt>
                <c:pt idx="24">
                  <c:v>13.605644854338527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BD0-4641-80E9-B3E59362F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9612591"/>
        <c:axId val="1449614255"/>
      </c:scatterChart>
      <c:valAx>
        <c:axId val="1449612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449614255"/>
        <c:crosses val="autoZero"/>
        <c:crossBetween val="midCat"/>
      </c:valAx>
      <c:valAx>
        <c:axId val="144961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449612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3" Type="http://schemas.openxmlformats.org/officeDocument/2006/relationships/image" Target="../media/image7.png"/><Relationship Id="rId7" Type="http://schemas.openxmlformats.org/officeDocument/2006/relationships/chart" Target="../charts/chart3.xml"/><Relationship Id="rId2" Type="http://schemas.openxmlformats.org/officeDocument/2006/relationships/image" Target="../media/image6.png"/><Relationship Id="rId1" Type="http://schemas.openxmlformats.org/officeDocument/2006/relationships/chart" Target="../charts/chart2.xml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10" Type="http://schemas.openxmlformats.org/officeDocument/2006/relationships/chart" Target="../charts/chart6.xml"/><Relationship Id="rId4" Type="http://schemas.openxmlformats.org/officeDocument/2006/relationships/image" Target="../media/image8.png"/><Relationship Id="rId9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6</xdr:row>
      <xdr:rowOff>38100</xdr:rowOff>
    </xdr:from>
    <xdr:to>
      <xdr:col>9</xdr:col>
      <xdr:colOff>76656</xdr:colOff>
      <xdr:row>30</xdr:row>
      <xdr:rowOff>95250</xdr:rowOff>
    </xdr:to>
    <xdr:pic>
      <xdr:nvPicPr>
        <xdr:cNvPr id="2" name="Picture 2" descr="ES_P&amp;H-4100XPC – The Parker Bay Company">
          <a:extLst>
            <a:ext uri="{FF2B5EF4-FFF2-40B4-BE49-F238E27FC236}">
              <a16:creationId xmlns:a16="http://schemas.microsoft.com/office/drawing/2014/main" id="{1332E1AB-B7B9-4642-BD4B-B9393BB05C7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734" t="11524" r="10271" b="6153"/>
        <a:stretch/>
      </xdr:blipFill>
      <xdr:spPr bwMode="auto">
        <a:xfrm>
          <a:off x="685800" y="1181100"/>
          <a:ext cx="6248856" cy="470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581025</xdr:colOff>
      <xdr:row>7</xdr:row>
      <xdr:rowOff>76200</xdr:rowOff>
    </xdr:from>
    <xdr:to>
      <xdr:col>13</xdr:col>
      <xdr:colOff>685800</xdr:colOff>
      <xdr:row>12</xdr:row>
      <xdr:rowOff>185099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9DA687F-3853-4D69-BF2A-331B1C194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39025" y="1409700"/>
          <a:ext cx="3152775" cy="1137599"/>
        </a:xfrm>
        <a:prstGeom prst="rect">
          <a:avLst/>
        </a:prstGeom>
      </xdr:spPr>
    </xdr:pic>
    <xdr:clientData/>
  </xdr:twoCellAnchor>
  <xdr:twoCellAnchor editAs="oneCell">
    <xdr:from>
      <xdr:col>15</xdr:col>
      <xdr:colOff>409575</xdr:colOff>
      <xdr:row>10</xdr:row>
      <xdr:rowOff>19050</xdr:rowOff>
    </xdr:from>
    <xdr:to>
      <xdr:col>19</xdr:col>
      <xdr:colOff>504825</xdr:colOff>
      <xdr:row>24</xdr:row>
      <xdr:rowOff>74482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673CEFC-0679-442C-BB85-12ABB87C1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39575" y="2095500"/>
          <a:ext cx="3143250" cy="2722432"/>
        </a:xfrm>
        <a:prstGeom prst="rect">
          <a:avLst/>
        </a:prstGeom>
      </xdr:spPr>
    </xdr:pic>
    <xdr:clientData/>
  </xdr:twoCellAnchor>
  <xdr:twoCellAnchor editAs="oneCell">
    <xdr:from>
      <xdr:col>9</xdr:col>
      <xdr:colOff>323850</xdr:colOff>
      <xdr:row>15</xdr:row>
      <xdr:rowOff>57149</xdr:rowOff>
    </xdr:from>
    <xdr:to>
      <xdr:col>15</xdr:col>
      <xdr:colOff>112396</xdr:colOff>
      <xdr:row>28</xdr:row>
      <xdr:rowOff>180974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555F02D-3E83-4B9D-A539-450F64867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81850" y="3162299"/>
          <a:ext cx="4360546" cy="2600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95250</xdr:colOff>
      <xdr:row>3</xdr:row>
      <xdr:rowOff>566736</xdr:rowOff>
    </xdr:from>
    <xdr:to>
      <xdr:col>12</xdr:col>
      <xdr:colOff>57150</xdr:colOff>
      <xdr:row>30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8E46B2C-D082-408B-A32F-ABABB2405D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19050</xdr:colOff>
      <xdr:row>26</xdr:row>
      <xdr:rowOff>0</xdr:rowOff>
    </xdr:from>
    <xdr:to>
      <xdr:col>5</xdr:col>
      <xdr:colOff>190500</xdr:colOff>
      <xdr:row>26</xdr:row>
      <xdr:rowOff>161925</xdr:rowOff>
    </xdr:to>
    <xdr:sp macro="" textlink="">
      <xdr:nvSpPr>
        <xdr:cNvPr id="5" name="Triángulo isósceles 4">
          <a:extLst>
            <a:ext uri="{FF2B5EF4-FFF2-40B4-BE49-F238E27FC236}">
              <a16:creationId xmlns:a16="http://schemas.microsoft.com/office/drawing/2014/main" id="{06944EFC-6EEC-4C4E-86EB-553BB5372C5B}"/>
            </a:ext>
          </a:extLst>
        </xdr:cNvPr>
        <xdr:cNvSpPr/>
      </xdr:nvSpPr>
      <xdr:spPr>
        <a:xfrm>
          <a:off x="4000500" y="5353050"/>
          <a:ext cx="171450" cy="161925"/>
        </a:xfrm>
        <a:prstGeom prst="triangle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409575</xdr:colOff>
      <xdr:row>20</xdr:row>
      <xdr:rowOff>9525</xdr:rowOff>
    </xdr:from>
    <xdr:to>
      <xdr:col>6</xdr:col>
      <xdr:colOff>581025</xdr:colOff>
      <xdr:row>20</xdr:row>
      <xdr:rowOff>171450</xdr:rowOff>
    </xdr:to>
    <xdr:sp macro="" textlink="">
      <xdr:nvSpPr>
        <xdr:cNvPr id="6" name="Triángulo isósceles 5">
          <a:extLst>
            <a:ext uri="{FF2B5EF4-FFF2-40B4-BE49-F238E27FC236}">
              <a16:creationId xmlns:a16="http://schemas.microsoft.com/office/drawing/2014/main" id="{34FFD47C-EED2-443A-8AF8-34ED9809CC36}"/>
            </a:ext>
          </a:extLst>
        </xdr:cNvPr>
        <xdr:cNvSpPr/>
      </xdr:nvSpPr>
      <xdr:spPr>
        <a:xfrm>
          <a:off x="5153025" y="4219575"/>
          <a:ext cx="171450" cy="161925"/>
        </a:xfrm>
        <a:prstGeom prst="triangle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7</xdr:col>
      <xdr:colOff>361950</xdr:colOff>
      <xdr:row>17</xdr:row>
      <xdr:rowOff>57150</xdr:rowOff>
    </xdr:from>
    <xdr:to>
      <xdr:col>7</xdr:col>
      <xdr:colOff>533400</xdr:colOff>
      <xdr:row>18</xdr:row>
      <xdr:rowOff>28575</xdr:rowOff>
    </xdr:to>
    <xdr:sp macro="" textlink="">
      <xdr:nvSpPr>
        <xdr:cNvPr id="7" name="Triángulo isósceles 6">
          <a:extLst>
            <a:ext uri="{FF2B5EF4-FFF2-40B4-BE49-F238E27FC236}">
              <a16:creationId xmlns:a16="http://schemas.microsoft.com/office/drawing/2014/main" id="{596A0AF5-4EE7-41D0-9BEF-92144FFE2938}"/>
            </a:ext>
          </a:extLst>
        </xdr:cNvPr>
        <xdr:cNvSpPr/>
      </xdr:nvSpPr>
      <xdr:spPr>
        <a:xfrm>
          <a:off x="5867400" y="3695700"/>
          <a:ext cx="171450" cy="161925"/>
        </a:xfrm>
        <a:prstGeom prst="triangle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8</xdr:col>
      <xdr:colOff>495300</xdr:colOff>
      <xdr:row>12</xdr:row>
      <xdr:rowOff>85725</xdr:rowOff>
    </xdr:from>
    <xdr:to>
      <xdr:col>8</xdr:col>
      <xdr:colOff>666750</xdr:colOff>
      <xdr:row>13</xdr:row>
      <xdr:rowOff>57150</xdr:rowOff>
    </xdr:to>
    <xdr:sp macro="" textlink="">
      <xdr:nvSpPr>
        <xdr:cNvPr id="8" name="Triángulo isósceles 7">
          <a:extLst>
            <a:ext uri="{FF2B5EF4-FFF2-40B4-BE49-F238E27FC236}">
              <a16:creationId xmlns:a16="http://schemas.microsoft.com/office/drawing/2014/main" id="{5F8F9202-DC3A-4700-9379-BF88445ECFFF}"/>
            </a:ext>
          </a:extLst>
        </xdr:cNvPr>
        <xdr:cNvSpPr/>
      </xdr:nvSpPr>
      <xdr:spPr>
        <a:xfrm>
          <a:off x="6762750" y="2771775"/>
          <a:ext cx="171450" cy="161925"/>
        </a:xfrm>
        <a:prstGeom prst="triangle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10</xdr:col>
      <xdr:colOff>38100</xdr:colOff>
      <xdr:row>7</xdr:row>
      <xdr:rowOff>38100</xdr:rowOff>
    </xdr:from>
    <xdr:to>
      <xdr:col>10</xdr:col>
      <xdr:colOff>209550</xdr:colOff>
      <xdr:row>8</xdr:row>
      <xdr:rowOff>9525</xdr:rowOff>
    </xdr:to>
    <xdr:sp macro="" textlink="">
      <xdr:nvSpPr>
        <xdr:cNvPr id="9" name="Triángulo isósceles 8">
          <a:extLst>
            <a:ext uri="{FF2B5EF4-FFF2-40B4-BE49-F238E27FC236}">
              <a16:creationId xmlns:a16="http://schemas.microsoft.com/office/drawing/2014/main" id="{AC02A07A-6C22-49AE-9833-AED1158B151B}"/>
            </a:ext>
          </a:extLst>
        </xdr:cNvPr>
        <xdr:cNvSpPr/>
      </xdr:nvSpPr>
      <xdr:spPr>
        <a:xfrm>
          <a:off x="7829550" y="1771650"/>
          <a:ext cx="171450" cy="161925"/>
        </a:xfrm>
        <a:prstGeom prst="triangle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9</xdr:col>
      <xdr:colOff>390525</xdr:colOff>
      <xdr:row>24</xdr:row>
      <xdr:rowOff>47625</xdr:rowOff>
    </xdr:from>
    <xdr:to>
      <xdr:col>9</xdr:col>
      <xdr:colOff>561975</xdr:colOff>
      <xdr:row>25</xdr:row>
      <xdr:rowOff>19050</xdr:rowOff>
    </xdr:to>
    <xdr:sp macro="" textlink="">
      <xdr:nvSpPr>
        <xdr:cNvPr id="10" name="Triángulo isósceles 9">
          <a:extLst>
            <a:ext uri="{FF2B5EF4-FFF2-40B4-BE49-F238E27FC236}">
              <a16:creationId xmlns:a16="http://schemas.microsoft.com/office/drawing/2014/main" id="{5E4861DE-DFC2-49B7-8477-344CCC944504}"/>
            </a:ext>
          </a:extLst>
        </xdr:cNvPr>
        <xdr:cNvSpPr/>
      </xdr:nvSpPr>
      <xdr:spPr>
        <a:xfrm>
          <a:off x="7419975" y="5019675"/>
          <a:ext cx="171450" cy="161925"/>
        </a:xfrm>
        <a:prstGeom prst="triangle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9</xdr:col>
      <xdr:colOff>571500</xdr:colOff>
      <xdr:row>24</xdr:row>
      <xdr:rowOff>19050</xdr:rowOff>
    </xdr:from>
    <xdr:to>
      <xdr:col>11</xdr:col>
      <xdr:colOff>390525</xdr:colOff>
      <xdr:row>25</xdr:row>
      <xdr:rowOff>47625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9D9C9EAA-DBA2-4DD0-AF50-51DF213CA2DF}"/>
            </a:ext>
          </a:extLst>
        </xdr:cNvPr>
        <xdr:cNvSpPr txBox="1"/>
      </xdr:nvSpPr>
      <xdr:spPr>
        <a:xfrm>
          <a:off x="7600950" y="4991100"/>
          <a:ext cx="1343025" cy="2190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: PM + Comp + BL</a:t>
          </a:r>
        </a:p>
      </xdr:txBody>
    </xdr:sp>
    <xdr:clientData/>
  </xdr:twoCellAnchor>
  <xdr:twoCellAnchor editAs="oneCell">
    <xdr:from>
      <xdr:col>18</xdr:col>
      <xdr:colOff>196547</xdr:colOff>
      <xdr:row>5</xdr:row>
      <xdr:rowOff>1</xdr:rowOff>
    </xdr:from>
    <xdr:to>
      <xdr:col>30</xdr:col>
      <xdr:colOff>475493</xdr:colOff>
      <xdr:row>26</xdr:row>
      <xdr:rowOff>139097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C78D27F-E158-46B4-8945-657BAB2C85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2017" t="24185" r="9892" b="19447"/>
        <a:stretch/>
      </xdr:blipFill>
      <xdr:spPr>
        <a:xfrm>
          <a:off x="12548809" y="1360715"/>
          <a:ext cx="8806089" cy="42665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3</xdr:row>
      <xdr:rowOff>404811</xdr:rowOff>
    </xdr:from>
    <xdr:to>
      <xdr:col>13</xdr:col>
      <xdr:colOff>447675</xdr:colOff>
      <xdr:row>29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D1CC1CD-85D8-4257-9FC0-10BEA47726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76200</xdr:colOff>
      <xdr:row>31</xdr:row>
      <xdr:rowOff>152401</xdr:rowOff>
    </xdr:from>
    <xdr:to>
      <xdr:col>13</xdr:col>
      <xdr:colOff>209550</xdr:colOff>
      <xdr:row>43</xdr:row>
      <xdr:rowOff>98094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B90A2AB-532D-4422-AF6C-AAA9C04AB3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54634" b="13040"/>
        <a:stretch/>
      </xdr:blipFill>
      <xdr:spPr>
        <a:xfrm>
          <a:off x="5581650" y="6457951"/>
          <a:ext cx="3181350" cy="2231693"/>
        </a:xfrm>
        <a:prstGeom prst="rect">
          <a:avLst/>
        </a:prstGeom>
      </xdr:spPr>
    </xdr:pic>
    <xdr:clientData/>
  </xdr:twoCellAnchor>
  <xdr:twoCellAnchor editAs="oneCell">
    <xdr:from>
      <xdr:col>16</xdr:col>
      <xdr:colOff>352425</xdr:colOff>
      <xdr:row>4</xdr:row>
      <xdr:rowOff>152400</xdr:rowOff>
    </xdr:from>
    <xdr:to>
      <xdr:col>18</xdr:col>
      <xdr:colOff>114301</xdr:colOff>
      <xdr:row>9</xdr:row>
      <xdr:rowOff>18948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296C272-0116-4FF5-8901-D5C5A26B32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68380"/>
        <a:stretch/>
      </xdr:blipFill>
      <xdr:spPr>
        <a:xfrm>
          <a:off x="12382500" y="1314450"/>
          <a:ext cx="1285875" cy="819048"/>
        </a:xfrm>
        <a:prstGeom prst="rect">
          <a:avLst/>
        </a:prstGeom>
      </xdr:spPr>
    </xdr:pic>
    <xdr:clientData/>
  </xdr:twoCellAnchor>
  <xdr:twoCellAnchor editAs="oneCell">
    <xdr:from>
      <xdr:col>14</xdr:col>
      <xdr:colOff>9525</xdr:colOff>
      <xdr:row>14</xdr:row>
      <xdr:rowOff>38100</xdr:rowOff>
    </xdr:from>
    <xdr:to>
      <xdr:col>15</xdr:col>
      <xdr:colOff>409389</xdr:colOff>
      <xdr:row>16</xdr:row>
      <xdr:rowOff>123767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D4A15CE-AC20-462D-AECA-887833D2E2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144125" y="3105150"/>
          <a:ext cx="1495238" cy="466667"/>
        </a:xfrm>
        <a:prstGeom prst="rect">
          <a:avLst/>
        </a:prstGeom>
      </xdr:spPr>
    </xdr:pic>
    <xdr:clientData/>
  </xdr:twoCellAnchor>
  <xdr:twoCellAnchor editAs="oneCell">
    <xdr:from>
      <xdr:col>16</xdr:col>
      <xdr:colOff>285750</xdr:colOff>
      <xdr:row>17</xdr:row>
      <xdr:rowOff>161925</xdr:rowOff>
    </xdr:from>
    <xdr:to>
      <xdr:col>18</xdr:col>
      <xdr:colOff>371275</xdr:colOff>
      <xdr:row>22</xdr:row>
      <xdr:rowOff>57044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5804535-8376-4D38-B196-B1F160EE8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315825" y="3800475"/>
          <a:ext cx="1609524" cy="847619"/>
        </a:xfrm>
        <a:prstGeom prst="rect">
          <a:avLst/>
        </a:prstGeom>
      </xdr:spPr>
    </xdr:pic>
    <xdr:clientData/>
  </xdr:twoCellAnchor>
  <xdr:twoCellAnchor editAs="oneCell">
    <xdr:from>
      <xdr:col>16</xdr:col>
      <xdr:colOff>314325</xdr:colOff>
      <xdr:row>9</xdr:row>
      <xdr:rowOff>85725</xdr:rowOff>
    </xdr:from>
    <xdr:to>
      <xdr:col>19</xdr:col>
      <xdr:colOff>209043</xdr:colOff>
      <xdr:row>13</xdr:row>
      <xdr:rowOff>142773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93A6D3E-CBEE-412C-B30F-2849768962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46376"/>
        <a:stretch/>
      </xdr:blipFill>
      <xdr:spPr>
        <a:xfrm>
          <a:off x="12344400" y="2200275"/>
          <a:ext cx="2180717" cy="819048"/>
        </a:xfrm>
        <a:prstGeom prst="rect">
          <a:avLst/>
        </a:prstGeom>
      </xdr:spPr>
    </xdr:pic>
    <xdr:clientData/>
  </xdr:twoCellAnchor>
  <xdr:twoCellAnchor editAs="oneCell">
    <xdr:from>
      <xdr:col>13</xdr:col>
      <xdr:colOff>752475</xdr:colOff>
      <xdr:row>24</xdr:row>
      <xdr:rowOff>114300</xdr:rowOff>
    </xdr:from>
    <xdr:to>
      <xdr:col>20</xdr:col>
      <xdr:colOff>18429</xdr:colOff>
      <xdr:row>27</xdr:row>
      <xdr:rowOff>57086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CB936641-60E8-4AF2-9088-BB4E40369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125075" y="5086350"/>
          <a:ext cx="4971429" cy="514286"/>
        </a:xfrm>
        <a:prstGeom prst="rect">
          <a:avLst/>
        </a:prstGeom>
      </xdr:spPr>
    </xdr:pic>
    <xdr:clientData/>
  </xdr:twoCellAnchor>
  <xdr:twoCellAnchor>
    <xdr:from>
      <xdr:col>29</xdr:col>
      <xdr:colOff>113108</xdr:colOff>
      <xdr:row>4</xdr:row>
      <xdr:rowOff>51195</xdr:rowOff>
    </xdr:from>
    <xdr:to>
      <xdr:col>35</xdr:col>
      <xdr:colOff>113108</xdr:colOff>
      <xdr:row>18</xdr:row>
      <xdr:rowOff>127395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9CFB0766-B69E-4FD7-9F0A-10E72B1FEB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35</xdr:col>
      <xdr:colOff>172640</xdr:colOff>
      <xdr:row>4</xdr:row>
      <xdr:rowOff>51195</xdr:rowOff>
    </xdr:from>
    <xdr:to>
      <xdr:col>41</xdr:col>
      <xdr:colOff>273844</xdr:colOff>
      <xdr:row>20</xdr:row>
      <xdr:rowOff>95248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820416EB-0F37-4EED-88F5-BA1E64299B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25</xdr:col>
      <xdr:colOff>17858</xdr:colOff>
      <xdr:row>25</xdr:row>
      <xdr:rowOff>3570</xdr:rowOff>
    </xdr:from>
    <xdr:to>
      <xdr:col>30</xdr:col>
      <xdr:colOff>327420</xdr:colOff>
      <xdr:row>39</xdr:row>
      <xdr:rowOff>79770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7AE40574-19CA-4A82-B5CF-696F35EE36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25</xdr:col>
      <xdr:colOff>5953</xdr:colOff>
      <xdr:row>39</xdr:row>
      <xdr:rowOff>170259</xdr:rowOff>
    </xdr:from>
    <xdr:to>
      <xdr:col>30</xdr:col>
      <xdr:colOff>315515</xdr:colOff>
      <xdr:row>54</xdr:row>
      <xdr:rowOff>55959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B8E73C3E-6A44-4F7B-AB6F-61DAD8759B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vcastillo\AppData\Local\Microsoft\Windows\Temporary%20Internet%20Files\Content.Outlook\7EQNKH8H\Copia%20de%2008.%20OT%20AGOSTO%20201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lejandro\Documents\Informaci&#243;n%20CMLB\Reporte%20KPI%20Mantenci&#243;n\KPI%20Mantenci&#243;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FORMAT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0">
          <cell r="BV10" t="str">
            <v>Carlos Ramírez 13744030-K</v>
          </cell>
        </row>
        <row r="11">
          <cell r="BV11" t="str">
            <v>Luis Zepeda 9054284-2</v>
          </cell>
        </row>
        <row r="12">
          <cell r="BV12" t="str">
            <v>René Pacheco 15.055.044-0</v>
          </cell>
        </row>
        <row r="13">
          <cell r="BV13" t="str">
            <v>Juan Adrian 16.874.508-7</v>
          </cell>
        </row>
        <row r="14">
          <cell r="BV14" t="str">
            <v>Héctor Herrera 16.391.666-5</v>
          </cell>
        </row>
        <row r="15">
          <cell r="BV15" t="str">
            <v>Juan Ledezma 7.655.172-3</v>
          </cell>
        </row>
        <row r="16">
          <cell r="BV16" t="str">
            <v>Alfredo González 13.868.822-4</v>
          </cell>
        </row>
        <row r="17">
          <cell r="BV17" t="str">
            <v>Pedro Malatesta 13.419.275-5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PI al 29-02"/>
      <sheetName val="Rep Dete al 07-03"/>
      <sheetName val="KPI Anual"/>
      <sheetName val="KPI Mensual"/>
      <sheetName val="MTBF-MTTR"/>
      <sheetName val="Disponibilidad"/>
      <sheetName val="Janck Knife Subsist"/>
      <sheetName val="Pareto Subsist"/>
      <sheetName val="Base Paretos Flotas"/>
      <sheetName val="Janck Knife Sistema"/>
      <sheetName val="Pareto Sistema"/>
      <sheetName val="Análisis Flota"/>
      <sheetName val="Detenciones"/>
      <sheetName val="Janck Knife Present."/>
      <sheetName val="Pareto Present."/>
      <sheetName val="2800XPB"/>
      <sheetName val="4100XPC"/>
      <sheetName val="944F LB"/>
      <sheetName val="944F FINNING"/>
      <sheetName val="PERFO FN"/>
      <sheetName val="PERFO PRE"/>
      <sheetName val="CÓDIGOS"/>
      <sheetName val="Flota Mina "/>
      <sheetName val="KPI al 11-01"/>
      <sheetName val="Rep Dete al 09-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2">
          <cell r="A2">
            <v>0</v>
          </cell>
          <cell r="B2" t="str">
            <v>SIN INFORMACIÓN</v>
          </cell>
          <cell r="C2" t="str">
            <v>SIN INFORMACIÓN</v>
          </cell>
          <cell r="D2" t="str">
            <v>SIN INFORMACION</v>
          </cell>
        </row>
        <row r="3">
          <cell r="A3">
            <v>52</v>
          </cell>
          <cell r="B3" t="str">
            <v>ASIENTO</v>
          </cell>
          <cell r="C3" t="str">
            <v>CABINA</v>
          </cell>
          <cell r="D3" t="str">
            <v>Asientos</v>
          </cell>
        </row>
        <row r="4">
          <cell r="A4">
            <v>55</v>
          </cell>
          <cell r="B4" t="str">
            <v>CHAPA PARTIDA</v>
          </cell>
          <cell r="C4" t="str">
            <v>CABINA</v>
          </cell>
          <cell r="D4" t="str">
            <v>Sistema de arranque</v>
          </cell>
        </row>
        <row r="5">
          <cell r="A5">
            <v>61</v>
          </cell>
          <cell r="B5" t="str">
            <v>FOCOS LATERALES CABINA</v>
          </cell>
          <cell r="C5" t="str">
            <v>SISTEMA ELECTRICO 24V</v>
          </cell>
          <cell r="D5" t="str">
            <v>Iluminacion</v>
          </cell>
        </row>
        <row r="6">
          <cell r="A6">
            <v>62</v>
          </cell>
          <cell r="B6" t="str">
            <v>FOCOS SUPERIORES CABINA</v>
          </cell>
          <cell r="C6" t="str">
            <v>Sistema electrico 24V</v>
          </cell>
          <cell r="D6" t="str">
            <v>Iluminacion</v>
          </cell>
        </row>
        <row r="7">
          <cell r="A7">
            <v>64</v>
          </cell>
          <cell r="B7" t="str">
            <v>PANEL DE INSTRUMENTOS/JOISTICK</v>
          </cell>
          <cell r="C7" t="str">
            <v>CABINA</v>
          </cell>
          <cell r="D7" t="str">
            <v>Instrumentos cabina</v>
          </cell>
        </row>
        <row r="8">
          <cell r="A8">
            <v>65</v>
          </cell>
          <cell r="B8" t="str">
            <v>PUERTA (TOPE, SELLADO)</v>
          </cell>
          <cell r="C8" t="str">
            <v>CABINA</v>
          </cell>
          <cell r="D8" t="str">
            <v>Conjunto Puerta</v>
          </cell>
        </row>
        <row r="9">
          <cell r="A9">
            <v>67</v>
          </cell>
          <cell r="B9" t="str">
            <v xml:space="preserve">RADIO COMERCIAL  </v>
          </cell>
          <cell r="C9" t="str">
            <v>CABINA</v>
          </cell>
          <cell r="D9" t="str">
            <v>Entretenimiento cabina</v>
          </cell>
        </row>
        <row r="10">
          <cell r="A10">
            <v>68</v>
          </cell>
          <cell r="B10" t="str">
            <v xml:space="preserve">RADIO DE COMUNICACIÓN </v>
          </cell>
          <cell r="C10" t="str">
            <v>CABINA</v>
          </cell>
          <cell r="D10" t="str">
            <v>Comunicacion</v>
          </cell>
        </row>
        <row r="11">
          <cell r="A11">
            <v>69</v>
          </cell>
          <cell r="B11" t="str">
            <v>SELLADO CABINA</v>
          </cell>
          <cell r="C11" t="str">
            <v>CABINA</v>
          </cell>
          <cell r="D11" t="str">
            <v>Sellado cabina</v>
          </cell>
        </row>
        <row r="12">
          <cell r="A12">
            <v>71</v>
          </cell>
          <cell r="B12" t="str">
            <v xml:space="preserve">SISTEMA DE AIRE ACONDICIONADO </v>
          </cell>
          <cell r="C12" t="str">
            <v>CABINA</v>
          </cell>
          <cell r="D12" t="str">
            <v>Aire acondicionado</v>
          </cell>
        </row>
        <row r="13">
          <cell r="A13">
            <v>73</v>
          </cell>
          <cell r="B13" t="str">
            <v xml:space="preserve">SISTEMA DISPATCH </v>
          </cell>
          <cell r="C13" t="str">
            <v>CABINA</v>
          </cell>
          <cell r="D13" t="str">
            <v>SISTEMA DISPATCH</v>
          </cell>
        </row>
        <row r="14">
          <cell r="A14">
            <v>76</v>
          </cell>
          <cell r="B14" t="str">
            <v>VIDRIOS (PARABRISAS)</v>
          </cell>
          <cell r="C14" t="str">
            <v>CABINA</v>
          </cell>
          <cell r="D14" t="str">
            <v>Vidrios</v>
          </cell>
        </row>
        <row r="15">
          <cell r="A15">
            <v>77</v>
          </cell>
          <cell r="B15" t="str">
            <v>BOCINA</v>
          </cell>
          <cell r="C15" t="str">
            <v>CABINA</v>
          </cell>
          <cell r="D15" t="str">
            <v>Bocina</v>
          </cell>
        </row>
        <row r="16">
          <cell r="A16">
            <v>79</v>
          </cell>
          <cell r="B16" t="str">
            <v>CINTURON SEGURIDAD ASIENTO PILOTO</v>
          </cell>
          <cell r="C16" t="str">
            <v>CABINA</v>
          </cell>
          <cell r="D16" t="str">
            <v>Cinturones seguridad</v>
          </cell>
        </row>
        <row r="17">
          <cell r="A17">
            <v>225</v>
          </cell>
          <cell r="B17" t="str">
            <v>PERNO</v>
          </cell>
          <cell r="C17" t="str">
            <v>ESTRUCTURAS</v>
          </cell>
          <cell r="D17" t="str">
            <v>Pernos</v>
          </cell>
        </row>
        <row r="18">
          <cell r="A18">
            <v>121</v>
          </cell>
          <cell r="B18" t="str">
            <v>ARTICULACION</v>
          </cell>
          <cell r="C18" t="str">
            <v>ESTRUCTURAS</v>
          </cell>
          <cell r="D18" t="str">
            <v>Articulacion</v>
          </cell>
        </row>
        <row r="19">
          <cell r="A19">
            <v>124</v>
          </cell>
          <cell r="B19" t="str">
            <v>BARRA DE ARRASTRE</v>
          </cell>
          <cell r="C19" t="str">
            <v>ESTRUCTURAS</v>
          </cell>
          <cell r="D19" t="str">
            <v>Barra de arrastre</v>
          </cell>
        </row>
        <row r="20">
          <cell r="A20">
            <v>131</v>
          </cell>
          <cell r="B20" t="str">
            <v>BASTIDOR DERECHO</v>
          </cell>
          <cell r="C20" t="str">
            <v>ESTRUCTURAS</v>
          </cell>
          <cell r="D20" t="str">
            <v>Rodado</v>
          </cell>
        </row>
        <row r="21">
          <cell r="A21">
            <v>132</v>
          </cell>
          <cell r="B21" t="str">
            <v>BASTIDOR IZQUIERDO</v>
          </cell>
          <cell r="C21" t="str">
            <v>ESTRUCTURAS</v>
          </cell>
          <cell r="D21" t="str">
            <v>Rodado</v>
          </cell>
        </row>
        <row r="22">
          <cell r="A22">
            <v>133</v>
          </cell>
          <cell r="B22" t="str">
            <v>RUEDA TENSORA DERECHA</v>
          </cell>
          <cell r="C22" t="str">
            <v>ESTRUCTURAS</v>
          </cell>
          <cell r="D22" t="str">
            <v>Rodado</v>
          </cell>
        </row>
        <row r="23">
          <cell r="A23">
            <v>134</v>
          </cell>
          <cell r="B23" t="str">
            <v>RUEDA TENSORA IZQUIERDA</v>
          </cell>
          <cell r="C23" t="str">
            <v>ESTRUCTURAS</v>
          </cell>
          <cell r="D23" t="str">
            <v>Rodado</v>
          </cell>
        </row>
        <row r="24">
          <cell r="A24">
            <v>136</v>
          </cell>
          <cell r="B24" t="str">
            <v>BRAZOS TENSORES</v>
          </cell>
          <cell r="C24" t="str">
            <v>ESTRUCTURAS</v>
          </cell>
          <cell r="D24" t="str">
            <v>Brazos tensores</v>
          </cell>
        </row>
        <row r="25">
          <cell r="A25">
            <v>139</v>
          </cell>
          <cell r="B25" t="str">
            <v>CADENAS DERECHA</v>
          </cell>
          <cell r="C25" t="str">
            <v>ESTRUCTURAS</v>
          </cell>
          <cell r="D25" t="str">
            <v>Rodado</v>
          </cell>
        </row>
        <row r="26">
          <cell r="A26">
            <v>140</v>
          </cell>
          <cell r="B26" t="str">
            <v>CADENAS IZQUIERDA</v>
          </cell>
          <cell r="C26" t="str">
            <v>ESTRUCTURAS</v>
          </cell>
          <cell r="D26" t="str">
            <v>Rodado</v>
          </cell>
        </row>
        <row r="27">
          <cell r="A27">
            <v>145</v>
          </cell>
          <cell r="B27" t="str">
            <v>CHASSIS</v>
          </cell>
          <cell r="C27" t="str">
            <v>ESTRUCTURAS</v>
          </cell>
          <cell r="D27" t="str">
            <v>Chasis</v>
          </cell>
        </row>
        <row r="28">
          <cell r="A28">
            <v>150</v>
          </cell>
          <cell r="B28" t="str">
            <v>CILINDRO TENSADO CADENA DERECHA</v>
          </cell>
          <cell r="C28" t="str">
            <v>ESTRUCTURAS</v>
          </cell>
          <cell r="D28" t="str">
            <v>Rodado</v>
          </cell>
        </row>
        <row r="29">
          <cell r="A29">
            <v>151</v>
          </cell>
          <cell r="B29" t="str">
            <v>CILINDRO TENSADO CADENA IZQUIERDA</v>
          </cell>
          <cell r="C29" t="str">
            <v>ESTRUCTURAS</v>
          </cell>
          <cell r="D29" t="str">
            <v>Rodado</v>
          </cell>
        </row>
        <row r="30">
          <cell r="A30">
            <v>153</v>
          </cell>
          <cell r="B30" t="str">
            <v>DOZER</v>
          </cell>
          <cell r="C30" t="str">
            <v>ESTRUCTURAS</v>
          </cell>
          <cell r="D30" t="str">
            <v>Elemento Desgaste</v>
          </cell>
        </row>
        <row r="31">
          <cell r="A31">
            <v>154</v>
          </cell>
          <cell r="B31" t="str">
            <v>EJE DE BOGIE</v>
          </cell>
          <cell r="C31" t="str">
            <v>ESTRUCTURAS</v>
          </cell>
          <cell r="D31" t="str">
            <v>Eje Bogie</v>
          </cell>
        </row>
        <row r="32">
          <cell r="A32">
            <v>155</v>
          </cell>
          <cell r="B32" t="str">
            <v>EJE PIVOTE</v>
          </cell>
          <cell r="C32" t="str">
            <v>ESTRUCTURAS</v>
          </cell>
          <cell r="D32" t="str">
            <v>Eje pivote</v>
          </cell>
        </row>
        <row r="33">
          <cell r="A33">
            <v>158</v>
          </cell>
          <cell r="B33" t="str">
            <v>ELEMENTO DESGASTE RIPPER CANILLERA</v>
          </cell>
          <cell r="C33" t="str">
            <v>ESTRUCTURAS</v>
          </cell>
          <cell r="D33" t="str">
            <v>Shank Ripper</v>
          </cell>
        </row>
        <row r="34">
          <cell r="A34">
            <v>159</v>
          </cell>
          <cell r="B34" t="str">
            <v>ELEMENTO DESGASTE RIPPER PUNTA</v>
          </cell>
          <cell r="C34" t="str">
            <v>ESTRUCTURAS</v>
          </cell>
          <cell r="D34" t="str">
            <v>Shank Ripper</v>
          </cell>
        </row>
        <row r="35">
          <cell r="A35">
            <v>160</v>
          </cell>
          <cell r="B35" t="str">
            <v>ELEMENTOS DESGASTE</v>
          </cell>
          <cell r="C35" t="str">
            <v>ESTRUCTURAS</v>
          </cell>
          <cell r="D35" t="str">
            <v>Elemento Desgaste</v>
          </cell>
        </row>
        <row r="36">
          <cell r="A36">
            <v>164</v>
          </cell>
          <cell r="B36" t="str">
            <v>ESPEJO DERECHO</v>
          </cell>
          <cell r="C36" t="str">
            <v>ESTRUCTURAS</v>
          </cell>
          <cell r="D36" t="str">
            <v>Cabina</v>
          </cell>
        </row>
        <row r="37">
          <cell r="A37">
            <v>165</v>
          </cell>
          <cell r="B37" t="str">
            <v>ESPEJO IZQUIERDO</v>
          </cell>
          <cell r="C37" t="str">
            <v>ESTRUCTURAS</v>
          </cell>
          <cell r="D37" t="str">
            <v>Cabina</v>
          </cell>
        </row>
        <row r="38">
          <cell r="A38">
            <v>186</v>
          </cell>
          <cell r="B38" t="str">
            <v>PLATAFORMAS Y ESCALERAS</v>
          </cell>
          <cell r="C38" t="str">
            <v>ESTRUCTURAS</v>
          </cell>
          <cell r="D38" t="str">
            <v>Estructuras</v>
          </cell>
        </row>
        <row r="39">
          <cell r="A39">
            <v>203</v>
          </cell>
          <cell r="B39" t="str">
            <v>RIPPER</v>
          </cell>
          <cell r="C39" t="str">
            <v>ESTRUCTURAS</v>
          </cell>
          <cell r="D39" t="str">
            <v>Shank Ripper</v>
          </cell>
        </row>
        <row r="40">
          <cell r="A40">
            <v>204</v>
          </cell>
          <cell r="B40" t="str">
            <v>RODILLOS CADENAS DERECHA</v>
          </cell>
          <cell r="C40" t="str">
            <v>ESTRUCTURAS</v>
          </cell>
          <cell r="D40" t="str">
            <v>Rodado</v>
          </cell>
        </row>
        <row r="41">
          <cell r="A41">
            <v>205</v>
          </cell>
          <cell r="B41" t="str">
            <v>RODILLOS CADENAS IZQUIERDA</v>
          </cell>
          <cell r="C41" t="str">
            <v>ESTRUCTURAS</v>
          </cell>
          <cell r="D41" t="str">
            <v>Rodado</v>
          </cell>
        </row>
        <row r="42">
          <cell r="A42">
            <v>212</v>
          </cell>
          <cell r="B42" t="str">
            <v>RUEDAS GUIAS DERECHA</v>
          </cell>
          <cell r="C42" t="str">
            <v>ESTRUCTURAS</v>
          </cell>
          <cell r="D42" t="str">
            <v>Rodado</v>
          </cell>
        </row>
        <row r="43">
          <cell r="A43">
            <v>213</v>
          </cell>
          <cell r="B43" t="str">
            <v>RUEDAS GUIAS IZQUIERDA</v>
          </cell>
          <cell r="C43" t="str">
            <v>ESTRUCTURAS</v>
          </cell>
          <cell r="D43" t="str">
            <v>Rodado</v>
          </cell>
        </row>
        <row r="44">
          <cell r="A44">
            <v>214</v>
          </cell>
          <cell r="B44" t="str">
            <v>SEGMENTOS RUEDA MOTRIZ DERECHA</v>
          </cell>
          <cell r="C44" t="str">
            <v>ESTRUCTURAS</v>
          </cell>
          <cell r="D44" t="str">
            <v>Rodado</v>
          </cell>
        </row>
        <row r="45">
          <cell r="A45">
            <v>215</v>
          </cell>
          <cell r="B45" t="str">
            <v>SEGMENTOS RUEDA MOTRIZ IZQUIERDA</v>
          </cell>
          <cell r="C45" t="str">
            <v>ESTRUCTURAS</v>
          </cell>
          <cell r="D45" t="str">
            <v>Rodado</v>
          </cell>
        </row>
        <row r="46">
          <cell r="A46">
            <v>217</v>
          </cell>
          <cell r="B46" t="str">
            <v>SISTEMA TENSADO CADENA DERECHA</v>
          </cell>
          <cell r="C46" t="str">
            <v>ESTRUCTURAS</v>
          </cell>
          <cell r="D46" t="str">
            <v>Rodado</v>
          </cell>
        </row>
        <row r="47">
          <cell r="A47">
            <v>218</v>
          </cell>
          <cell r="B47" t="str">
            <v>SISTEMA TENSADO CADENA IZQUIERDA</v>
          </cell>
          <cell r="C47" t="str">
            <v>ESTRUCTURAS</v>
          </cell>
          <cell r="D47" t="str">
            <v>Rodado</v>
          </cell>
        </row>
        <row r="48">
          <cell r="A48">
            <v>223</v>
          </cell>
          <cell r="B48" t="str">
            <v>ZAPATAS DERECHA</v>
          </cell>
          <cell r="C48" t="str">
            <v>ESTRUCTURAS</v>
          </cell>
          <cell r="D48" t="str">
            <v>Rodado</v>
          </cell>
        </row>
        <row r="49">
          <cell r="A49">
            <v>224</v>
          </cell>
          <cell r="B49" t="str">
            <v>ZAPATAS IZQUIERDA</v>
          </cell>
          <cell r="C49" t="str">
            <v>ESTRUCTURAS</v>
          </cell>
          <cell r="D49" t="str">
            <v>Rodado</v>
          </cell>
        </row>
        <row r="50">
          <cell r="A50">
            <v>360</v>
          </cell>
          <cell r="B50" t="str">
            <v>CULATAS</v>
          </cell>
          <cell r="C50" t="str">
            <v xml:space="preserve">MOTOR DIESEL </v>
          </cell>
          <cell r="D50" t="str">
            <v>BLOCK</v>
          </cell>
        </row>
        <row r="51">
          <cell r="A51">
            <v>362</v>
          </cell>
          <cell r="B51" t="str">
            <v>SHOCK BLOCK (CIGÜEÑAL, CAMISAS, BIELAS, PISTONES, ANILLOS, BLOCK)</v>
          </cell>
          <cell r="C51" t="str">
            <v xml:space="preserve">MOTOR DIESEL </v>
          </cell>
          <cell r="D51" t="str">
            <v>BLOCK</v>
          </cell>
        </row>
        <row r="52">
          <cell r="A52">
            <v>363</v>
          </cell>
          <cell r="B52" t="str">
            <v>UNIDAD FUERZA LADO DERECHO (8 UN)</v>
          </cell>
          <cell r="C52" t="str">
            <v xml:space="preserve">MOTOR DIESEL </v>
          </cell>
          <cell r="D52" t="str">
            <v>BLOCK</v>
          </cell>
        </row>
        <row r="53">
          <cell r="A53">
            <v>364</v>
          </cell>
          <cell r="B53" t="str">
            <v>UNIDAD FUERZA LADO IZQUIERDO (8 UN)</v>
          </cell>
          <cell r="C53" t="str">
            <v xml:space="preserve">MOTOR DIESEL </v>
          </cell>
          <cell r="D53" t="str">
            <v>BLOCK</v>
          </cell>
        </row>
        <row r="54">
          <cell r="A54">
            <v>405</v>
          </cell>
          <cell r="B54" t="str">
            <v>AFTERCOOLER</v>
          </cell>
          <cell r="C54" t="str">
            <v xml:space="preserve">MOTOR DIESEL </v>
          </cell>
          <cell r="D54" t="str">
            <v>SISTEMA ADMISION Y ESCAPE</v>
          </cell>
        </row>
        <row r="55">
          <cell r="A55">
            <v>409</v>
          </cell>
          <cell r="B55" t="str">
            <v>FILTRO AIRE PRIMARIO</v>
          </cell>
          <cell r="C55" t="str">
            <v xml:space="preserve">MOTOR DIESEL </v>
          </cell>
          <cell r="D55" t="str">
            <v>SISTEMA ADMISION Y ESCAPE</v>
          </cell>
        </row>
        <row r="56">
          <cell r="A56">
            <v>410</v>
          </cell>
          <cell r="B56" t="str">
            <v>FILTRO AIRE SECUNDARIO</v>
          </cell>
          <cell r="C56" t="str">
            <v xml:space="preserve">MOTOR DIESEL </v>
          </cell>
          <cell r="D56" t="str">
            <v>SISTEMA ADMISION Y ESCAPE</v>
          </cell>
        </row>
        <row r="57">
          <cell r="A57">
            <v>413</v>
          </cell>
          <cell r="B57" t="str">
            <v>LINEAS AIRE DUCTOS ADMISION</v>
          </cell>
          <cell r="C57" t="str">
            <v xml:space="preserve">MOTOR DIESEL </v>
          </cell>
          <cell r="D57" t="str">
            <v>SISTEMA ADMISION Y ESCAPE</v>
          </cell>
        </row>
        <row r="58">
          <cell r="A58">
            <v>427</v>
          </cell>
          <cell r="B58" t="str">
            <v>TUBOS ESCAPE</v>
          </cell>
          <cell r="C58" t="str">
            <v xml:space="preserve">MOTOR DIESEL </v>
          </cell>
          <cell r="D58" t="str">
            <v>SISTEMA ADMISION Y ESCAPE</v>
          </cell>
        </row>
        <row r="59">
          <cell r="A59">
            <v>428</v>
          </cell>
          <cell r="B59" t="str">
            <v>TURBOS DERECHOS</v>
          </cell>
          <cell r="C59" t="str">
            <v xml:space="preserve">MOTOR DIESEL </v>
          </cell>
          <cell r="D59" t="str">
            <v>SISTEMA ADMISION Y ESCAPE</v>
          </cell>
        </row>
        <row r="60">
          <cell r="A60">
            <v>429</v>
          </cell>
          <cell r="B60" t="str">
            <v>TURBOS IZQUIERDOS</v>
          </cell>
          <cell r="C60" t="str">
            <v xml:space="preserve">MOTOR DIESEL </v>
          </cell>
          <cell r="D60" t="str">
            <v>SISTEMA ADMISION Y ESCAPE</v>
          </cell>
        </row>
        <row r="61">
          <cell r="A61">
            <v>433</v>
          </cell>
          <cell r="B61" t="str">
            <v>COMPRESOR AIRE</v>
          </cell>
          <cell r="C61" t="str">
            <v xml:space="preserve">MOTOR DIESEL </v>
          </cell>
          <cell r="D61" t="str">
            <v>SISTEMA AIRE</v>
          </cell>
        </row>
        <row r="62">
          <cell r="A62">
            <v>436</v>
          </cell>
          <cell r="B62" t="str">
            <v>GOBERNADOR COMPRESOR AIRE</v>
          </cell>
          <cell r="C62" t="str">
            <v xml:space="preserve">MOTOR DIESEL </v>
          </cell>
          <cell r="D62" t="str">
            <v>SISTEMA AIRE</v>
          </cell>
        </row>
        <row r="63">
          <cell r="A63">
            <v>444</v>
          </cell>
          <cell r="B63" t="str">
            <v>TK AIRE</v>
          </cell>
          <cell r="C63" t="str">
            <v xml:space="preserve">MOTOR DIESEL </v>
          </cell>
          <cell r="D63" t="str">
            <v>SISTEMA AIRE</v>
          </cell>
        </row>
        <row r="64">
          <cell r="A64">
            <v>446</v>
          </cell>
          <cell r="B64" t="str">
            <v>BOMBA PRELUBRICACION (PRELUB)</v>
          </cell>
          <cell r="C64" t="str">
            <v xml:space="preserve">MOTOR DIESEL </v>
          </cell>
          <cell r="D64" t="str">
            <v>SISTEMA ARANQUE</v>
          </cell>
        </row>
        <row r="65">
          <cell r="A65">
            <v>448</v>
          </cell>
          <cell r="B65" t="str">
            <v>MOTOR DE PARTIDA ELECTRICO</v>
          </cell>
          <cell r="C65" t="str">
            <v xml:space="preserve">MOTOR DIESEL </v>
          </cell>
          <cell r="D65" t="str">
            <v>SISTEMA ARANQUE</v>
          </cell>
        </row>
        <row r="66">
          <cell r="A66">
            <v>455</v>
          </cell>
          <cell r="B66" t="str">
            <v>BOMBA TRANSFERENCIA INYECTORA</v>
          </cell>
          <cell r="C66" t="str">
            <v xml:space="preserve">MOTOR DIESEL </v>
          </cell>
          <cell r="D66" t="str">
            <v>SISTEMA COMBUSTIBLE</v>
          </cell>
        </row>
        <row r="67">
          <cell r="A67">
            <v>456</v>
          </cell>
          <cell r="B67" t="str">
            <v>CONTROL GOBERNADOR</v>
          </cell>
          <cell r="C67" t="str">
            <v xml:space="preserve">MOTOR DIESEL </v>
          </cell>
          <cell r="D67" t="str">
            <v>SISTEMA COMBUSTIBLE</v>
          </cell>
        </row>
        <row r="68">
          <cell r="A68">
            <v>458</v>
          </cell>
          <cell r="B68" t="str">
            <v>FILTRO COMBUSTIBLE PRIMARIO</v>
          </cell>
          <cell r="C68" t="str">
            <v xml:space="preserve">MOTOR DIESEL </v>
          </cell>
          <cell r="D68" t="str">
            <v>SISTEMA COMBUSTIBLE</v>
          </cell>
        </row>
        <row r="69">
          <cell r="A69">
            <v>459</v>
          </cell>
          <cell r="B69" t="str">
            <v>FILTRO COMBUSTIBLE SECUNDARIO</v>
          </cell>
          <cell r="C69" t="str">
            <v xml:space="preserve">MOTOR DIESEL </v>
          </cell>
          <cell r="D69" t="str">
            <v>SISTEMA COMBUSTIBLE</v>
          </cell>
        </row>
        <row r="70">
          <cell r="A70">
            <v>460</v>
          </cell>
          <cell r="B70" t="str">
            <v>INYECTOR COMBUSTIBLE</v>
          </cell>
          <cell r="C70" t="str">
            <v xml:space="preserve">MOTOR DIESEL </v>
          </cell>
          <cell r="D70" t="str">
            <v>SISTEMA COMBUSTIBLE</v>
          </cell>
        </row>
        <row r="71">
          <cell r="A71">
            <v>461</v>
          </cell>
          <cell r="B71" t="str">
            <v>LINEAS COMBUSTIBLE</v>
          </cell>
          <cell r="C71" t="str">
            <v xml:space="preserve">MOTOR DIESEL </v>
          </cell>
          <cell r="D71" t="str">
            <v>SISTEMA COMBUSTIBLE</v>
          </cell>
        </row>
        <row r="72">
          <cell r="A72">
            <v>467</v>
          </cell>
          <cell r="B72" t="str">
            <v>PEDAL ACELERADOR</v>
          </cell>
          <cell r="C72" t="str">
            <v xml:space="preserve">MOTOR DIESEL </v>
          </cell>
          <cell r="D72" t="str">
            <v>SISTEMA COMBUSTIBLE</v>
          </cell>
        </row>
        <row r="73">
          <cell r="A73">
            <v>468</v>
          </cell>
          <cell r="B73" t="str">
            <v>SOLENOIDE PASO COMBUSTIBLE</v>
          </cell>
          <cell r="C73" t="str">
            <v xml:space="preserve">MOTOR DIESEL </v>
          </cell>
          <cell r="D73" t="str">
            <v>SISTEMA COMBUSTIBLE</v>
          </cell>
        </row>
        <row r="74">
          <cell r="A74">
            <v>470</v>
          </cell>
          <cell r="B74" t="str">
            <v>TANQUE COMBUSTIBLE CENTRAL</v>
          </cell>
          <cell r="C74" t="str">
            <v xml:space="preserve">MOTOR DIESEL </v>
          </cell>
          <cell r="D74" t="str">
            <v>SISTEMA COMBUSTIBLE</v>
          </cell>
        </row>
        <row r="75">
          <cell r="A75">
            <v>471</v>
          </cell>
          <cell r="B75" t="str">
            <v>TANQUE COMBUSTIBLE DERECHO</v>
          </cell>
          <cell r="C75" t="str">
            <v xml:space="preserve">MOTOR DIESEL </v>
          </cell>
          <cell r="D75" t="str">
            <v>SISTEMA COMBUSTIBLE</v>
          </cell>
        </row>
        <row r="76">
          <cell r="A76">
            <v>472</v>
          </cell>
          <cell r="B76" t="str">
            <v>TANQUE COMBUSTIBLE IZQUIERDO</v>
          </cell>
          <cell r="C76" t="str">
            <v xml:space="preserve">MOTOR DIESEL </v>
          </cell>
          <cell r="D76" t="str">
            <v>SISTEMA COMBUSTIBLE</v>
          </cell>
        </row>
        <row r="77">
          <cell r="A77">
            <v>488</v>
          </cell>
          <cell r="B77" t="str">
            <v>SENSOR ACELERADOR</v>
          </cell>
          <cell r="C77" t="str">
            <v xml:space="preserve">MOTOR DIESEL </v>
          </cell>
          <cell r="D77" t="str">
            <v>SISTEMA CONTROL ELECTRONICO (ECM)</v>
          </cell>
        </row>
        <row r="78">
          <cell r="A78">
            <v>489</v>
          </cell>
          <cell r="B78" t="str">
            <v>SENSOR PRESION ACEITE MOTOR</v>
          </cell>
          <cell r="C78" t="str">
            <v xml:space="preserve">MOTOR DIESEL </v>
          </cell>
          <cell r="D78" t="str">
            <v>SISTEMA CONTROL ELECTRONICO (ECM)</v>
          </cell>
        </row>
        <row r="79">
          <cell r="A79">
            <v>490</v>
          </cell>
          <cell r="B79" t="str">
            <v>SENSOR PRESION CARTER</v>
          </cell>
          <cell r="C79" t="str">
            <v xml:space="preserve">MOTOR DIESEL </v>
          </cell>
          <cell r="D79" t="str">
            <v>SISTEMA CONTROL ELECTRONICO (ECM)</v>
          </cell>
        </row>
        <row r="80">
          <cell r="A80">
            <v>491</v>
          </cell>
          <cell r="B80" t="str">
            <v>SENSOR PRESION REFUERZO</v>
          </cell>
          <cell r="C80" t="str">
            <v xml:space="preserve">MOTOR DIESEL </v>
          </cell>
          <cell r="D80" t="str">
            <v>SISTEMA CONTROL ELECTRONICO (ECM)</v>
          </cell>
        </row>
        <row r="81">
          <cell r="A81">
            <v>492</v>
          </cell>
          <cell r="B81" t="str">
            <v>SENSOR TEMPERATURA AGUA</v>
          </cell>
          <cell r="C81" t="str">
            <v xml:space="preserve">MOTOR DIESEL </v>
          </cell>
          <cell r="D81" t="str">
            <v>SISTEMA CONTROL ELECTRONICO (ECM)</v>
          </cell>
        </row>
        <row r="82">
          <cell r="A82">
            <v>493</v>
          </cell>
          <cell r="B82" t="str">
            <v>SENSOR TEMPERATURA ESCAPE</v>
          </cell>
          <cell r="C82" t="str">
            <v xml:space="preserve">MOTOR DIESEL </v>
          </cell>
          <cell r="D82" t="str">
            <v>SISTEMA CONTROL ELECTRONICO (ECM)</v>
          </cell>
        </row>
        <row r="83">
          <cell r="A83">
            <v>494</v>
          </cell>
          <cell r="B83" t="str">
            <v>SENSOR TIEMPO POSICION</v>
          </cell>
          <cell r="C83" t="str">
            <v xml:space="preserve">MOTOR DIESEL </v>
          </cell>
          <cell r="D83" t="str">
            <v>SISTEMA CONTROL ELECTRONICO (ECM)</v>
          </cell>
        </row>
        <row r="84">
          <cell r="A84">
            <v>495</v>
          </cell>
          <cell r="B84" t="str">
            <v>SENSOR VELOCIDAD</v>
          </cell>
          <cell r="C84" t="str">
            <v xml:space="preserve">MOTOR DIESEL </v>
          </cell>
          <cell r="D84" t="str">
            <v>SISTEMA CONTROL ELECTRONICO (ECM)</v>
          </cell>
        </row>
        <row r="85">
          <cell r="A85">
            <v>496</v>
          </cell>
          <cell r="B85" t="str">
            <v>SENSOR VELOCIDAD TIEMPO</v>
          </cell>
          <cell r="C85" t="str">
            <v xml:space="preserve">MOTOR DIESEL </v>
          </cell>
          <cell r="D85" t="str">
            <v>SISTEMA CONTROL ELECTRONICO (ECM)</v>
          </cell>
        </row>
        <row r="86">
          <cell r="A86">
            <v>502</v>
          </cell>
          <cell r="B86" t="str">
            <v>ASPA VENTILADOR</v>
          </cell>
          <cell r="C86" t="str">
            <v xml:space="preserve">MOTOR DIESEL </v>
          </cell>
          <cell r="D86" t="str">
            <v>SISTEMA ENFRIAMIENTO</v>
          </cell>
        </row>
        <row r="87">
          <cell r="A87">
            <v>504</v>
          </cell>
          <cell r="B87" t="str">
            <v>BOMBA AGUA AUXILIAR (TURBO Y AFTERCOOLER)</v>
          </cell>
          <cell r="C87" t="str">
            <v xml:space="preserve">MOTOR DIESEL </v>
          </cell>
          <cell r="D87" t="str">
            <v>SISTEMA ENFRIAMIENTO</v>
          </cell>
        </row>
        <row r="88">
          <cell r="A88">
            <v>505</v>
          </cell>
          <cell r="B88" t="str">
            <v>BOMBA AGUA PRINCIPAL (MOTOR)</v>
          </cell>
          <cell r="C88" t="str">
            <v xml:space="preserve">MOTOR DIESEL </v>
          </cell>
          <cell r="D88" t="str">
            <v>SISTEMA ENFRIAMIENTO</v>
          </cell>
        </row>
        <row r="89">
          <cell r="A89">
            <v>507</v>
          </cell>
          <cell r="B89" t="str">
            <v>CORREAS</v>
          </cell>
          <cell r="C89" t="str">
            <v xml:space="preserve">MOTOR DIESEL </v>
          </cell>
          <cell r="D89" t="str">
            <v>SISTEMA ENFRIAMIENTO</v>
          </cell>
        </row>
        <row r="90">
          <cell r="A90">
            <v>508</v>
          </cell>
          <cell r="B90" t="str">
            <v>CUBO VENTILADOR</v>
          </cell>
          <cell r="C90" t="str">
            <v xml:space="preserve">MOTOR DIESEL </v>
          </cell>
          <cell r="D90" t="str">
            <v>SISTEMA ENFRIAMIENTO</v>
          </cell>
        </row>
        <row r="91">
          <cell r="A91">
            <v>517</v>
          </cell>
          <cell r="B91" t="str">
            <v>POLEAS</v>
          </cell>
          <cell r="C91" t="str">
            <v xml:space="preserve">MOTOR DIESEL </v>
          </cell>
          <cell r="D91" t="str">
            <v>SISTEMA ENFRIAMIENTO</v>
          </cell>
        </row>
        <row r="92">
          <cell r="A92">
            <v>518</v>
          </cell>
          <cell r="B92" t="str">
            <v>RADIADOR</v>
          </cell>
          <cell r="C92" t="str">
            <v xml:space="preserve">MOTOR DIESEL </v>
          </cell>
          <cell r="D92" t="str">
            <v>SISTEMA ENFRIAMIENTO</v>
          </cell>
        </row>
        <row r="93">
          <cell r="A93">
            <v>519</v>
          </cell>
          <cell r="B93" t="str">
            <v>TERMOSTATO</v>
          </cell>
          <cell r="C93" t="str">
            <v xml:space="preserve">MOTOR DIESEL </v>
          </cell>
          <cell r="D93" t="str">
            <v>SISTEMA ENFRIAMIENTO</v>
          </cell>
        </row>
        <row r="94">
          <cell r="A94">
            <v>529</v>
          </cell>
          <cell r="B94" t="str">
            <v>BOMBA ACEITE MOTOR</v>
          </cell>
          <cell r="C94" t="str">
            <v xml:space="preserve">MOTOR DIESEL </v>
          </cell>
          <cell r="D94" t="str">
            <v>SISTEMA LUBRICACION</v>
          </cell>
        </row>
        <row r="95">
          <cell r="A95">
            <v>530</v>
          </cell>
          <cell r="B95" t="str">
            <v>BOMBA PRELUBRICADOR</v>
          </cell>
          <cell r="C95" t="str">
            <v xml:space="preserve">MOTOR DIESEL </v>
          </cell>
          <cell r="D95" t="str">
            <v>SISTEMA LUBRICACION</v>
          </cell>
        </row>
        <row r="96">
          <cell r="A96">
            <v>531</v>
          </cell>
          <cell r="B96" t="str">
            <v>FILTRO ACEITE MOTOR</v>
          </cell>
          <cell r="C96" t="str">
            <v xml:space="preserve">MOTOR DIESEL </v>
          </cell>
          <cell r="D96" t="str">
            <v>SISTEMA LUBRICACION</v>
          </cell>
        </row>
        <row r="97">
          <cell r="A97">
            <v>850</v>
          </cell>
          <cell r="B97" t="str">
            <v xml:space="preserve">ALTERNADOR 24 VOLT </v>
          </cell>
          <cell r="C97" t="str">
            <v>SISTEMA ELECTRICO</v>
          </cell>
          <cell r="D97" t="str">
            <v>Alternador 24V</v>
          </cell>
        </row>
        <row r="98">
          <cell r="A98">
            <v>851</v>
          </cell>
          <cell r="B98" t="str">
            <v>ALTERNADOR 80 VOLT</v>
          </cell>
          <cell r="C98" t="str">
            <v>SISTEMA ELECTRICO</v>
          </cell>
          <cell r="D98" t="str">
            <v>Sistema eléctrico 24V</v>
          </cell>
        </row>
        <row r="99">
          <cell r="A99">
            <v>858</v>
          </cell>
          <cell r="B99" t="str">
            <v>BATERIAS</v>
          </cell>
          <cell r="C99" t="str">
            <v>SISTEMA ELECTRICO</v>
          </cell>
          <cell r="D99" t="str">
            <v>Sistema eléctrico 24V</v>
          </cell>
        </row>
        <row r="100">
          <cell r="A100">
            <v>863</v>
          </cell>
          <cell r="B100" t="str">
            <v>CIRCUITOS Y FUSIBLES</v>
          </cell>
          <cell r="C100" t="str">
            <v>SISTEMA ELECTRICO</v>
          </cell>
          <cell r="D100" t="str">
            <v>Sistema eléctrico 24V</v>
          </cell>
        </row>
        <row r="101">
          <cell r="A101">
            <v>887</v>
          </cell>
          <cell r="B101" t="str">
            <v>SISTEMA DE ILUMINACION</v>
          </cell>
          <cell r="C101" t="str">
            <v>SISTEMA ELECTRICO</v>
          </cell>
          <cell r="D101" t="str">
            <v>Sistema iluminacion</v>
          </cell>
        </row>
        <row r="102">
          <cell r="A102">
            <v>900</v>
          </cell>
          <cell r="B102" t="str">
            <v>ARNES CABINA</v>
          </cell>
          <cell r="C102" t="str">
            <v>SISTEMA ELECTRICO</v>
          </cell>
          <cell r="D102" t="str">
            <v>ARNES</v>
          </cell>
        </row>
        <row r="103">
          <cell r="A103">
            <v>901</v>
          </cell>
          <cell r="B103" t="str">
            <v>ARNES CHASSIS</v>
          </cell>
          <cell r="C103" t="str">
            <v>SISTEMA ELECTRICO</v>
          </cell>
          <cell r="D103" t="str">
            <v>ARNES</v>
          </cell>
        </row>
        <row r="104">
          <cell r="A104">
            <v>902</v>
          </cell>
          <cell r="B104" t="str">
            <v>ARNES ILUMINACION</v>
          </cell>
          <cell r="C104" t="str">
            <v>SISTEMA ELECTRICO</v>
          </cell>
          <cell r="D104" t="str">
            <v>ARNES</v>
          </cell>
        </row>
        <row r="105">
          <cell r="A105">
            <v>903</v>
          </cell>
          <cell r="B105" t="str">
            <v>ARNES IMPLEMENTO</v>
          </cell>
          <cell r="C105" t="str">
            <v>SISTEMA ELECTRICO</v>
          </cell>
          <cell r="D105" t="str">
            <v>ARNES</v>
          </cell>
        </row>
        <row r="106">
          <cell r="A106">
            <v>904</v>
          </cell>
          <cell r="B106" t="str">
            <v>ARNES MOTOR DIESEL</v>
          </cell>
          <cell r="C106" t="str">
            <v>SISTEMA ELECTRICO</v>
          </cell>
          <cell r="D106" t="str">
            <v>ARNES</v>
          </cell>
        </row>
        <row r="107">
          <cell r="A107">
            <v>905</v>
          </cell>
          <cell r="B107" t="str">
            <v>ARNES TRANSMISION</v>
          </cell>
          <cell r="C107" t="str">
            <v>SISTEMA ELECTRICO</v>
          </cell>
          <cell r="D107" t="str">
            <v>ARNES</v>
          </cell>
        </row>
        <row r="108">
          <cell r="A108">
            <v>911</v>
          </cell>
          <cell r="B108" t="str">
            <v>ECM IMPLEMENTO</v>
          </cell>
          <cell r="C108" t="str">
            <v>SISTEMA ELECTRICO</v>
          </cell>
          <cell r="D108" t="str">
            <v>ECM</v>
          </cell>
        </row>
        <row r="109">
          <cell r="A109">
            <v>912</v>
          </cell>
          <cell r="B109" t="str">
            <v>ECM MOTOR</v>
          </cell>
          <cell r="C109" t="str">
            <v>SISTEMA ELECTRICO</v>
          </cell>
          <cell r="D109" t="str">
            <v>ECM</v>
          </cell>
        </row>
        <row r="110">
          <cell r="A110">
            <v>913</v>
          </cell>
          <cell r="B110" t="str">
            <v>ECM TRANSMISION</v>
          </cell>
          <cell r="C110" t="str">
            <v>SISTEMA ELECTRICO</v>
          </cell>
          <cell r="D110" t="str">
            <v>ECM</v>
          </cell>
        </row>
        <row r="111">
          <cell r="A111">
            <v>915</v>
          </cell>
          <cell r="B111" t="str">
            <v>ECM SENSE (SISTEMA MONITOREO INFORMACION)</v>
          </cell>
          <cell r="C111" t="str">
            <v>SISTEMA ELECTRICO</v>
          </cell>
          <cell r="D111" t="str">
            <v>ECM</v>
          </cell>
        </row>
        <row r="112">
          <cell r="A112">
            <v>1001</v>
          </cell>
          <cell r="B112" t="str">
            <v>BOMBA REFRIGERACION ACEITE IMPLEMENTO PILOTO</v>
          </cell>
          <cell r="C112" t="str">
            <v>SISTEMA HIDRAULICO</v>
          </cell>
          <cell r="D112" t="str">
            <v>SISTEMA DE REFRIGERACION</v>
          </cell>
        </row>
        <row r="113">
          <cell r="A113">
            <v>1002</v>
          </cell>
          <cell r="B113" t="str">
            <v>ENFRIADOR ACEITE IMPLEMENTO</v>
          </cell>
          <cell r="C113" t="str">
            <v>SISTEMA HIDRAULICO</v>
          </cell>
          <cell r="D113" t="str">
            <v>SISTEMA DE REFRIGERACION</v>
          </cell>
        </row>
        <row r="114">
          <cell r="A114">
            <v>1003</v>
          </cell>
          <cell r="B114" t="str">
            <v>ENFRIADOR ACEITE TRANSMISION</v>
          </cell>
          <cell r="C114" t="str">
            <v>SISTEMA HIDRAULICO</v>
          </cell>
          <cell r="D114" t="str">
            <v>SISTEMA DE REFRIGERACION</v>
          </cell>
        </row>
        <row r="115">
          <cell r="A115">
            <v>1004</v>
          </cell>
          <cell r="B115" t="str">
            <v>FILTRO ACEITE REFRIGERACION IMPLEMENTO</v>
          </cell>
          <cell r="C115" t="str">
            <v>SISTEMA HIDRAULICO</v>
          </cell>
          <cell r="D115" t="str">
            <v>SISTEMA DE REFRIGERACION</v>
          </cell>
        </row>
        <row r="116">
          <cell r="A116">
            <v>1009</v>
          </cell>
          <cell r="B116" t="str">
            <v>BOMBA DE DIRECCION DERECHA</v>
          </cell>
          <cell r="C116" t="str">
            <v>SISTEMA HIDRAULICO</v>
          </cell>
          <cell r="D116" t="str">
            <v>SISTEMA DIRECCION</v>
          </cell>
        </row>
        <row r="117">
          <cell r="A117">
            <v>1010</v>
          </cell>
          <cell r="B117" t="str">
            <v>BOMBA DE DIRECCION IZQUIERDA</v>
          </cell>
          <cell r="C117" t="str">
            <v>SISTEMA HIDRAULICO</v>
          </cell>
          <cell r="D117" t="str">
            <v>SISTEMA DIRECCION</v>
          </cell>
        </row>
        <row r="118">
          <cell r="A118">
            <v>1011</v>
          </cell>
          <cell r="B118" t="str">
            <v>BOMBA ENFRIAMIENTO DIRECCION</v>
          </cell>
          <cell r="C118" t="str">
            <v>SISTEMA HIDRAULICO</v>
          </cell>
          <cell r="D118" t="str">
            <v>SISTEMA DIRECCION</v>
          </cell>
        </row>
        <row r="119">
          <cell r="A119">
            <v>1012</v>
          </cell>
          <cell r="B119" t="str">
            <v>BOMBA SECUNDARIA DE DIRECCION</v>
          </cell>
          <cell r="C119" t="str">
            <v>SISTEMA HIDRAULICO</v>
          </cell>
          <cell r="D119" t="str">
            <v>SISTEMA DIRECCION</v>
          </cell>
        </row>
        <row r="120">
          <cell r="A120">
            <v>1013</v>
          </cell>
          <cell r="B120" t="str">
            <v>CILINDRO DE DIRECCION DERECHO</v>
          </cell>
          <cell r="C120" t="str">
            <v>SISTEMA HIDRAULICO</v>
          </cell>
          <cell r="D120" t="str">
            <v>SISTEMA DIRECCION</v>
          </cell>
        </row>
        <row r="121">
          <cell r="A121">
            <v>1014</v>
          </cell>
          <cell r="B121" t="str">
            <v>CILINDRO DE DIRECCION IZQUIERDO</v>
          </cell>
          <cell r="C121" t="str">
            <v>SISTEMA HIDRAULICO</v>
          </cell>
          <cell r="D121" t="str">
            <v>SISTEMA DIRECCION</v>
          </cell>
        </row>
        <row r="122">
          <cell r="A122">
            <v>1015</v>
          </cell>
          <cell r="B122" t="str">
            <v>EMBRAGUE DIRECCIONAL</v>
          </cell>
          <cell r="C122" t="str">
            <v>SISTEMA HIDRAULICO</v>
          </cell>
          <cell r="D122" t="str">
            <v>SISTEMA DIRECCION</v>
          </cell>
        </row>
        <row r="123">
          <cell r="A123">
            <v>1016</v>
          </cell>
          <cell r="B123" t="str">
            <v>ENFRIADOR DIRECCION Y FRENO</v>
          </cell>
          <cell r="C123" t="str">
            <v>SISTEMA HIDRAULICO</v>
          </cell>
          <cell r="D123" t="str">
            <v>SISTEMA DIRECCION</v>
          </cell>
        </row>
        <row r="124">
          <cell r="A124">
            <v>1017</v>
          </cell>
          <cell r="B124" t="str">
            <v>FILTRO ENFRIAMIENTO DIRECCION</v>
          </cell>
          <cell r="C124" t="str">
            <v>SISTEMA HIDRAULICO</v>
          </cell>
          <cell r="D124" t="str">
            <v>SISTEMA DIRECCION</v>
          </cell>
        </row>
        <row r="125">
          <cell r="A125">
            <v>1018</v>
          </cell>
          <cell r="B125" t="str">
            <v>FILTROS DRENAJE</v>
          </cell>
          <cell r="C125" t="str">
            <v>SISTEMA HIDRAULICO</v>
          </cell>
          <cell r="D125" t="str">
            <v>SISTEMA DIRECCION</v>
          </cell>
        </row>
        <row r="126">
          <cell r="A126">
            <v>1019</v>
          </cell>
          <cell r="B126" t="str">
            <v>GRUPO DE VALVULA COMPENSADORA</v>
          </cell>
          <cell r="C126" t="str">
            <v>SISTEMA HIDRAULICO</v>
          </cell>
          <cell r="D126" t="str">
            <v>SISTEMA DIRECCION</v>
          </cell>
        </row>
        <row r="127">
          <cell r="A127">
            <v>1020</v>
          </cell>
          <cell r="B127" t="str">
            <v>MALLAS DE ALTA PRESION</v>
          </cell>
          <cell r="C127" t="str">
            <v>SISTEMA HIDRAULICO</v>
          </cell>
          <cell r="D127" t="str">
            <v>SISTEMA DIRECCION</v>
          </cell>
        </row>
        <row r="128">
          <cell r="A128">
            <v>1024</v>
          </cell>
          <cell r="B128" t="str">
            <v>TK HIDRAULICO DIRECCION Y FRENO</v>
          </cell>
          <cell r="C128" t="str">
            <v>SISTEMA HIDRAULICO</v>
          </cell>
          <cell r="D128" t="str">
            <v>SISTEMA DIRECCION</v>
          </cell>
        </row>
        <row r="129">
          <cell r="A129">
            <v>1025</v>
          </cell>
          <cell r="B129" t="str">
            <v>VALVULA CONTROL DIRECCION</v>
          </cell>
          <cell r="C129" t="str">
            <v>SISTEMA HIDRAULICO</v>
          </cell>
          <cell r="D129" t="str">
            <v>SISTEMA DIRECCION</v>
          </cell>
        </row>
        <row r="130">
          <cell r="A130">
            <v>1026</v>
          </cell>
          <cell r="B130" t="str">
            <v>VALVULA DIVERTE</v>
          </cell>
          <cell r="C130" t="str">
            <v>SISTEMA HIDRAULICO</v>
          </cell>
          <cell r="D130" t="str">
            <v>SISTEMA DIRECCION</v>
          </cell>
        </row>
        <row r="131">
          <cell r="A131">
            <v>1027</v>
          </cell>
          <cell r="B131" t="str">
            <v>VALVULA NEUTRALIZADORA</v>
          </cell>
          <cell r="C131" t="str">
            <v>SISTEMA HIDRAULICO</v>
          </cell>
          <cell r="D131" t="str">
            <v>SISTEMA DIRECCION</v>
          </cell>
        </row>
        <row r="132">
          <cell r="A132">
            <v>1028</v>
          </cell>
          <cell r="B132" t="str">
            <v>VALVULA PILOTO</v>
          </cell>
          <cell r="C132" t="str">
            <v>SISTEMA HIDRAULICO</v>
          </cell>
          <cell r="D132" t="str">
            <v>SISTEMA DIRECCION</v>
          </cell>
        </row>
        <row r="133">
          <cell r="A133">
            <v>1029</v>
          </cell>
          <cell r="B133" t="str">
            <v>VALVULA REDUCTORA DE PRESION</v>
          </cell>
          <cell r="C133" t="str">
            <v>SISTEMA HIDRAULICO</v>
          </cell>
          <cell r="D133" t="str">
            <v>SISTEMA DIRECCION</v>
          </cell>
        </row>
        <row r="134">
          <cell r="A134">
            <v>1030</v>
          </cell>
          <cell r="B134" t="str">
            <v>ACTUADOR FRENO DE PARQUEO</v>
          </cell>
          <cell r="C134" t="str">
            <v>SISTEMA HIDRAULICO</v>
          </cell>
          <cell r="D134" t="str">
            <v>SISTEMA FRENO</v>
          </cell>
        </row>
        <row r="135">
          <cell r="A135">
            <v>1031</v>
          </cell>
          <cell r="B135" t="str">
            <v>ACUMULADORES DE FRENO</v>
          </cell>
          <cell r="C135" t="str">
            <v>SISTEMA HIDRAULICO</v>
          </cell>
          <cell r="D135" t="str">
            <v>SISTEMA FRENO</v>
          </cell>
        </row>
        <row r="136">
          <cell r="A136">
            <v>1032</v>
          </cell>
          <cell r="B136" t="str">
            <v>BOMBA DE FRENO</v>
          </cell>
          <cell r="C136" t="str">
            <v>SISTEMA HIDRAULICO</v>
          </cell>
          <cell r="D136" t="str">
            <v>SISTEMA FRENO</v>
          </cell>
        </row>
        <row r="137">
          <cell r="A137">
            <v>1033</v>
          </cell>
          <cell r="B137" t="str">
            <v>BOMBA ENFRIADORA DE FRENO</v>
          </cell>
          <cell r="C137" t="str">
            <v>SISTEMA HIDRAULICO</v>
          </cell>
          <cell r="D137" t="str">
            <v>SISTEMA FRENO</v>
          </cell>
        </row>
        <row r="138">
          <cell r="A138">
            <v>1034</v>
          </cell>
          <cell r="B138" t="str">
            <v>FRENO DE PARQUEO</v>
          </cell>
          <cell r="C138" t="str">
            <v>SISTEMA HIDRAULICO</v>
          </cell>
          <cell r="D138" t="str">
            <v>SISTEMA FRENO</v>
          </cell>
        </row>
        <row r="139">
          <cell r="A139">
            <v>1035</v>
          </cell>
          <cell r="B139" t="str">
            <v>FRENO DE SERVICIO</v>
          </cell>
          <cell r="C139" t="str">
            <v>SISTEMA HIDRAULICO</v>
          </cell>
          <cell r="D139" t="str">
            <v>SISTEMA FRENO</v>
          </cell>
        </row>
        <row r="140">
          <cell r="A140">
            <v>1038</v>
          </cell>
          <cell r="B140" t="str">
            <v>TK HIDRAULICO REFRIGERACION DE FRENO</v>
          </cell>
          <cell r="C140" t="str">
            <v>SISTEMA HIDRAULICO</v>
          </cell>
          <cell r="D140" t="str">
            <v>SISTEMA FRENO</v>
          </cell>
        </row>
        <row r="141">
          <cell r="A141">
            <v>1039</v>
          </cell>
          <cell r="B141" t="str">
            <v>VALVULA FRENO DE PARQUEO</v>
          </cell>
          <cell r="C141" t="str">
            <v>SISTEMA HIDRAULICO</v>
          </cell>
          <cell r="D141" t="str">
            <v>SISTEMA FRENO</v>
          </cell>
        </row>
        <row r="142">
          <cell r="A142">
            <v>1040</v>
          </cell>
          <cell r="B142" t="str">
            <v>VALVULA FRENO DE SERVICIO</v>
          </cell>
          <cell r="C142" t="str">
            <v>SISTEMA HIDRAULICO</v>
          </cell>
          <cell r="D142" t="str">
            <v>SISTEMA FRENO</v>
          </cell>
        </row>
        <row r="143">
          <cell r="A143">
            <v>1041</v>
          </cell>
          <cell r="B143" t="str">
            <v>BOMBA IMPLEMENTO PRINCIPAL</v>
          </cell>
          <cell r="C143" t="str">
            <v>SISTEMA HIDRAULICO</v>
          </cell>
          <cell r="D143" t="str">
            <v>SISTEMA IMPLEMENTO (LEVANTE Y VOLTEO)</v>
          </cell>
        </row>
        <row r="144">
          <cell r="A144">
            <v>1042</v>
          </cell>
          <cell r="B144" t="str">
            <v>BOMBA IMPLEMENTO SECUNDARIA DERECHA</v>
          </cell>
          <cell r="C144" t="str">
            <v>SISTEMA HIDRAULICO</v>
          </cell>
          <cell r="D144" t="str">
            <v>SISTEMA IMPLEMENTO (LEVANTE Y VOLTEO)</v>
          </cell>
        </row>
        <row r="145">
          <cell r="A145">
            <v>1043</v>
          </cell>
          <cell r="B145" t="str">
            <v>BOMBA IMPLEMENTO SECUNDARIA IZQUIERDA</v>
          </cell>
          <cell r="C145" t="str">
            <v>SISTEMA HIDRAULICO</v>
          </cell>
          <cell r="D145" t="str">
            <v>SISTEMA IMPLEMENTO (LEVANTE Y VOLTEO)</v>
          </cell>
        </row>
        <row r="146">
          <cell r="A146">
            <v>1046</v>
          </cell>
          <cell r="B146" t="str">
            <v>CILINDRO LEVANTE RIPPER DERECHO</v>
          </cell>
          <cell r="C146" t="str">
            <v>SISTEMA HIDRAULICO</v>
          </cell>
          <cell r="D146" t="str">
            <v>SISTEMA IMPLEMENTO (LEVANTE Y VOLTEO)</v>
          </cell>
        </row>
        <row r="147">
          <cell r="A147">
            <v>1047</v>
          </cell>
          <cell r="B147" t="str">
            <v>CILINDRO LEVANTE RIPPER IZQUIERDO</v>
          </cell>
          <cell r="C147" t="str">
            <v>SISTEMA HIDRAULICO</v>
          </cell>
          <cell r="D147" t="str">
            <v>SISTEMA IMPLEMENTO (LEVANTE Y VOLTEO)</v>
          </cell>
        </row>
        <row r="148">
          <cell r="A148">
            <v>1048</v>
          </cell>
          <cell r="B148" t="str">
            <v>CILINDRO PASADOR RIPPER</v>
          </cell>
          <cell r="C148" t="str">
            <v>SISTEMA HIDRAULICO</v>
          </cell>
          <cell r="D148" t="str">
            <v>SISTEMA IMPLEMENTO (LEVANTE Y VOLTEO)</v>
          </cell>
        </row>
        <row r="149">
          <cell r="A149">
            <v>1050</v>
          </cell>
          <cell r="B149" t="str">
            <v>CILINDRO TILT DERECHO RIPPER</v>
          </cell>
          <cell r="C149" t="str">
            <v>SISTEMA HIDRAULICO</v>
          </cell>
          <cell r="D149" t="str">
            <v>SISTEMA IMPLEMENTO (LEVANTE Y VOLTEO)</v>
          </cell>
        </row>
        <row r="150">
          <cell r="A150">
            <v>1052</v>
          </cell>
          <cell r="B150" t="str">
            <v>CILINDRO TILT IZQUIERDO RIPPER</v>
          </cell>
          <cell r="C150" t="str">
            <v>SISTEMA HIDRAULICO</v>
          </cell>
          <cell r="D150" t="str">
            <v>SISTEMA IMPLEMENTO (LEVANTE Y VOLTEO)</v>
          </cell>
        </row>
        <row r="151">
          <cell r="A151">
            <v>1053</v>
          </cell>
          <cell r="B151" t="str">
            <v>FILTO DRENAJE CAJA BOMBA IMPLEMENTO</v>
          </cell>
          <cell r="C151" t="str">
            <v>SISTEMA HIDRAULICO</v>
          </cell>
          <cell r="D151" t="str">
            <v>SISTEMA IMPLEMENTO (LEVANTE Y VOLTEO)</v>
          </cell>
        </row>
        <row r="152">
          <cell r="A152">
            <v>1054</v>
          </cell>
          <cell r="B152" t="str">
            <v>FILTO IMPLEMENTO</v>
          </cell>
          <cell r="C152" t="str">
            <v>SISTEMA HIDRAULICO</v>
          </cell>
          <cell r="D152" t="str">
            <v>SISTEMA IMPLEMENTO (LEVANTE Y VOLTEO)</v>
          </cell>
        </row>
        <row r="153">
          <cell r="A153">
            <v>1055</v>
          </cell>
          <cell r="B153" t="str">
            <v>LINEAS Y MANGUERAS HIDRAULICAS</v>
          </cell>
          <cell r="C153" t="str">
            <v>SISTEMA HIDRAULICO</v>
          </cell>
          <cell r="D153" t="str">
            <v>SISTEMA IMPLEMENTO (LEVANTE Y VOLTEO)</v>
          </cell>
        </row>
        <row r="154">
          <cell r="A154">
            <v>1056</v>
          </cell>
          <cell r="B154" t="str">
            <v>MALLAS DE ALTA PRESION</v>
          </cell>
          <cell r="C154" t="str">
            <v>SISTEMA HIDRAULICO</v>
          </cell>
          <cell r="D154" t="str">
            <v>SISTEMA IMPLEMENTO (LEVANTE Y VOLTEO)</v>
          </cell>
        </row>
        <row r="155">
          <cell r="A155">
            <v>1057</v>
          </cell>
          <cell r="B155" t="str">
            <v>CILINDRO LEVANTE HOJA</v>
          </cell>
          <cell r="C155" t="str">
            <v>SISTEMA HIDRAULICO</v>
          </cell>
          <cell r="D155" t="str">
            <v>SISTEMA IMPLEMENTO (LEVANTE Y VOLTEO)</v>
          </cell>
        </row>
        <row r="156">
          <cell r="A156">
            <v>1059</v>
          </cell>
          <cell r="B156" t="str">
            <v>TANQUE HIDRAULICO</v>
          </cell>
          <cell r="C156" t="str">
            <v>SISTEMA HIDRAULICO</v>
          </cell>
          <cell r="D156" t="str">
            <v>SISTEMA IMPLEMENTO (LEVANTE Y VOLTEO)</v>
          </cell>
        </row>
        <row r="157">
          <cell r="A157">
            <v>1060</v>
          </cell>
          <cell r="B157" t="str">
            <v>VALULA CONTROL PRINCIPAL (VALVULA IMPLEMENTO)</v>
          </cell>
          <cell r="C157" t="str">
            <v>SISTEMA HIDRAULICO</v>
          </cell>
          <cell r="D157" t="str">
            <v>SISTEMA IMPLEMENTO (LEVANTE Y VOLTEO)</v>
          </cell>
        </row>
        <row r="158">
          <cell r="A158">
            <v>1061</v>
          </cell>
          <cell r="B158" t="str">
            <v>VALVULA DE ALIVIO PRINCIPAL</v>
          </cell>
          <cell r="C158" t="str">
            <v>SISTEMA HIDRAULICO</v>
          </cell>
          <cell r="D158" t="str">
            <v>SISTEMA IMPLEMENTO (LEVANTE Y VOLTEO)</v>
          </cell>
        </row>
        <row r="159">
          <cell r="A159">
            <v>1062</v>
          </cell>
          <cell r="B159" t="str">
            <v>BOMBA PILOTO</v>
          </cell>
          <cell r="C159" t="str">
            <v>SISTEMA HIDRAULICO</v>
          </cell>
          <cell r="D159" t="str">
            <v>SISTEMA PILOTO</v>
          </cell>
        </row>
        <row r="160">
          <cell r="A160">
            <v>1063</v>
          </cell>
          <cell r="B160" t="str">
            <v>FILTRO PILOTO</v>
          </cell>
          <cell r="C160" t="str">
            <v>SISTEMA HIDRAULICO</v>
          </cell>
          <cell r="D160" t="str">
            <v>SISTEMA PILOTO</v>
          </cell>
        </row>
        <row r="161">
          <cell r="A161">
            <v>1067</v>
          </cell>
          <cell r="B161" t="str">
            <v>VALVULA ALIVIO PILOTO</v>
          </cell>
          <cell r="C161" t="str">
            <v>SISTEMA HIDRAULICO</v>
          </cell>
          <cell r="D161" t="str">
            <v>SISTEMA PILOTO</v>
          </cell>
        </row>
        <row r="162">
          <cell r="A162">
            <v>1068</v>
          </cell>
          <cell r="B162" t="str">
            <v>VALVULA CONTROL PILOTO</v>
          </cell>
          <cell r="C162" t="str">
            <v>SISTEMA HIDRAULICO</v>
          </cell>
          <cell r="D162" t="str">
            <v>SISTEMA PILOTO</v>
          </cell>
        </row>
        <row r="163">
          <cell r="A163">
            <v>1189</v>
          </cell>
          <cell r="B163" t="str">
            <v>LUBRICACION</v>
          </cell>
          <cell r="C163" t="str">
            <v>SISTEMA LUBRICACION</v>
          </cell>
          <cell r="D163" t="str">
            <v>Sistema lubricacion</v>
          </cell>
        </row>
        <row r="164">
          <cell r="A164">
            <v>1190</v>
          </cell>
          <cell r="B164" t="str">
            <v>BOMBA DE ENGRASE</v>
          </cell>
          <cell r="C164" t="str">
            <v>SISTEMA LUBRICACION</v>
          </cell>
          <cell r="D164" t="str">
            <v>Sistema lubricacion</v>
          </cell>
        </row>
        <row r="165">
          <cell r="A165">
            <v>1198</v>
          </cell>
          <cell r="B165" t="str">
            <v>LINEAS GRASA</v>
          </cell>
          <cell r="C165" t="str">
            <v>SISTEMA LUBRICACION</v>
          </cell>
          <cell r="D165" t="str">
            <v>Sistema lubricacion</v>
          </cell>
        </row>
        <row r="166">
          <cell r="A166">
            <v>1209</v>
          </cell>
          <cell r="B166" t="str">
            <v>SISTEMA CENTRALIZADO GRASA</v>
          </cell>
          <cell r="C166" t="str">
            <v>SISTEMA LUBRICACION</v>
          </cell>
          <cell r="D166" t="str">
            <v>Sistema lubricacion</v>
          </cell>
        </row>
        <row r="167">
          <cell r="A167">
            <v>1348</v>
          </cell>
          <cell r="B167" t="str">
            <v>ALARMA ACCION SONORA</v>
          </cell>
          <cell r="C167" t="str">
            <v>SISTEMA PROTECCION Y ALARMAS</v>
          </cell>
          <cell r="D167" t="str">
            <v>Sistema electrico 24V</v>
          </cell>
        </row>
        <row r="168">
          <cell r="A168">
            <v>1349</v>
          </cell>
          <cell r="B168" t="str">
            <v>ALARMA RETROCESO</v>
          </cell>
          <cell r="C168" t="str">
            <v>SISTEMA PROTECCION Y ALARMAS</v>
          </cell>
          <cell r="D168" t="str">
            <v>Sistema electrico 24V</v>
          </cell>
        </row>
        <row r="169">
          <cell r="A169">
            <v>1353</v>
          </cell>
          <cell r="B169" t="str">
            <v>LUZ ALARMA</v>
          </cell>
          <cell r="C169" t="str">
            <v>SISTEMA PROTECCION Y ALARMAS</v>
          </cell>
          <cell r="D169" t="str">
            <v>Sistema electrico 24V</v>
          </cell>
        </row>
        <row r="170">
          <cell r="A170">
            <v>1366</v>
          </cell>
          <cell r="B170" t="str">
            <v>SISTEMA CONTRA INCENDIOS</v>
          </cell>
          <cell r="C170" t="str">
            <v>SISTEMA PROTECCION Y ALARMAS</v>
          </cell>
          <cell r="D170" t="str">
            <v>Sistema contra incendios</v>
          </cell>
        </row>
        <row r="171">
          <cell r="A171">
            <v>1310</v>
          </cell>
          <cell r="B171" t="str">
            <v>ACOPLAMIENTO CONVERTIDOR TORQUE-TRANSMISION</v>
          </cell>
          <cell r="C171" t="str">
            <v>SISTEMA TRANSMISIÓN DE LA POTENCIA</v>
          </cell>
          <cell r="D171" t="str">
            <v>Transmision</v>
          </cell>
        </row>
        <row r="172">
          <cell r="A172">
            <v>1313</v>
          </cell>
          <cell r="B172" t="str">
            <v>ACOPLAMIENTO RESORTE</v>
          </cell>
          <cell r="C172" t="str">
            <v>SISTEMA TRANSMISIÓN DE LA POTENCIA</v>
          </cell>
          <cell r="D172" t="str">
            <v>Acoplamiento resorte</v>
          </cell>
        </row>
        <row r="173">
          <cell r="A173">
            <v>1315</v>
          </cell>
          <cell r="B173" t="str">
            <v>BOMBA DE TRANSMISION</v>
          </cell>
          <cell r="C173" t="str">
            <v>SISTEMA TRANSMISIÓN DE LA POTENCIA</v>
          </cell>
          <cell r="D173" t="str">
            <v>Transmision</v>
          </cell>
        </row>
        <row r="174">
          <cell r="A174">
            <v>1318</v>
          </cell>
          <cell r="B174" t="str">
            <v>CARDAN</v>
          </cell>
          <cell r="C174" t="str">
            <v>SISTEMA TRANSMISIÓN DE LA POTENCIA</v>
          </cell>
          <cell r="D174" t="str">
            <v>Transmision</v>
          </cell>
        </row>
        <row r="175">
          <cell r="A175">
            <v>1319</v>
          </cell>
          <cell r="B175" t="str">
            <v>CONTROL TRANSMISION</v>
          </cell>
          <cell r="C175" t="str">
            <v>SISTEMA TRANSMISIÓN DE LA POTENCIA</v>
          </cell>
          <cell r="D175" t="str">
            <v>Control de transmision</v>
          </cell>
        </row>
        <row r="176">
          <cell r="A176">
            <v>1320</v>
          </cell>
          <cell r="B176" t="str">
            <v>CONVERTIDOR DE TORQUE</v>
          </cell>
          <cell r="C176" t="str">
            <v>SISTEMA TRANSMISIÓN DE LA POTENCIA</v>
          </cell>
          <cell r="D176" t="str">
            <v>Convertidor</v>
          </cell>
        </row>
        <row r="177">
          <cell r="A177">
            <v>1323</v>
          </cell>
          <cell r="B177" t="str">
            <v>EJE AUXILIAR PTO DELANTERA TRASERA</v>
          </cell>
          <cell r="C177" t="str">
            <v>SISTEMA TRANSMISIÓN DE LA POTENCIA</v>
          </cell>
          <cell r="D177" t="str">
            <v>Transmision</v>
          </cell>
        </row>
        <row r="178">
          <cell r="A178">
            <v>1324</v>
          </cell>
          <cell r="B178" t="str">
            <v>EJE ENTRADA TRANSMISION</v>
          </cell>
          <cell r="C178" t="str">
            <v>SISTEMA TRANSMISIÓN DE LA POTENCIA</v>
          </cell>
          <cell r="D178" t="str">
            <v>Transmision</v>
          </cell>
        </row>
        <row r="179">
          <cell r="A179">
            <v>1325</v>
          </cell>
          <cell r="B179" t="str">
            <v>EJE MANDO FINAL POS 1</v>
          </cell>
          <cell r="C179" t="str">
            <v>SISTEMA TRANSMISIÓN DE LA POTENCIA</v>
          </cell>
          <cell r="D179" t="str">
            <v>Mandos finales</v>
          </cell>
        </row>
        <row r="180">
          <cell r="A180">
            <v>1326</v>
          </cell>
          <cell r="B180" t="str">
            <v>EJE MANDO FINAL POS 2</v>
          </cell>
          <cell r="C180" t="str">
            <v>SISTEMA TRANSMISIÓN DE LA POTENCIA</v>
          </cell>
          <cell r="D180" t="str">
            <v>Mandos finales</v>
          </cell>
        </row>
        <row r="181">
          <cell r="A181">
            <v>1330</v>
          </cell>
          <cell r="B181" t="str">
            <v>EJE SALIDA CONVERTIDOR</v>
          </cell>
          <cell r="C181" t="str">
            <v>SISTEMA TRANSMISIÓN DE LA POTENCIA</v>
          </cell>
          <cell r="D181" t="str">
            <v>Convertidor</v>
          </cell>
        </row>
        <row r="182">
          <cell r="A182">
            <v>1331</v>
          </cell>
          <cell r="B182" t="str">
            <v>ENFRIADOR DE ACEITE TRANSMISION DELANTERA</v>
          </cell>
          <cell r="C182" t="str">
            <v>SISTEMA TRANSMISIÓN DE LA POTENCIA</v>
          </cell>
          <cell r="D182" t="str">
            <v>Enfriamiento transmision</v>
          </cell>
        </row>
        <row r="183">
          <cell r="A183">
            <v>1333</v>
          </cell>
          <cell r="B183" t="str">
            <v>FILTRO ACEITE TRANSMISION</v>
          </cell>
          <cell r="C183" t="str">
            <v>SISTEMA TRANSMISIÓN DE LA POTENCIA</v>
          </cell>
          <cell r="D183" t="str">
            <v>Hidráulico transmision</v>
          </cell>
        </row>
        <row r="184">
          <cell r="A184">
            <v>1335</v>
          </cell>
          <cell r="B184" t="str">
            <v>MANDO FINAL POSICION 1</v>
          </cell>
          <cell r="C184" t="str">
            <v>SISTEMA TRANSMISIÓN DE LA POTENCIA</v>
          </cell>
          <cell r="D184" t="str">
            <v>Mandos finales</v>
          </cell>
        </row>
        <row r="185">
          <cell r="A185">
            <v>1336</v>
          </cell>
          <cell r="B185" t="str">
            <v>MANDO FINAL POSICION 2</v>
          </cell>
          <cell r="C185" t="str">
            <v>SISTEMA TRANSMISIÓN DE LA POTENCIA</v>
          </cell>
          <cell r="D185" t="str">
            <v>Mandos finales</v>
          </cell>
        </row>
        <row r="186">
          <cell r="A186">
            <v>1342</v>
          </cell>
          <cell r="B186" t="str">
            <v>PEDAL IZQUIERDO (VV MODULADORA)</v>
          </cell>
          <cell r="C186" t="str">
            <v>SISTEMA TRANSMISIÓN DE LA POTENCIA</v>
          </cell>
          <cell r="D186" t="str">
            <v>Control de transmision</v>
          </cell>
        </row>
        <row r="187">
          <cell r="A187">
            <v>1345</v>
          </cell>
          <cell r="B187" t="str">
            <v>SENSOR TEMPERATURA ACEITE TRANSMISION</v>
          </cell>
          <cell r="C187" t="str">
            <v>SISTEMA TRANSMISIÓN DE LA POTENCIA</v>
          </cell>
          <cell r="D187" t="str">
            <v>Control de transmision</v>
          </cell>
        </row>
        <row r="188">
          <cell r="A188">
            <v>1346</v>
          </cell>
          <cell r="B188" t="str">
            <v>TRANSMISION</v>
          </cell>
          <cell r="C188" t="str">
            <v>SISTEMA TRANSMISIÓN DE LA POTENCIA</v>
          </cell>
          <cell r="D188" t="str">
            <v>Transmision</v>
          </cell>
        </row>
        <row r="189">
          <cell r="A189">
            <v>1347</v>
          </cell>
          <cell r="B189" t="str">
            <v>VALVULA PRIORIDAD</v>
          </cell>
          <cell r="C189" t="str">
            <v>SISTEMA TRANSMISIÓN DE LA POTENCIA</v>
          </cell>
          <cell r="D189" t="str">
            <v>Transmision</v>
          </cell>
        </row>
        <row r="190">
          <cell r="A190">
            <v>52</v>
          </cell>
          <cell r="B190" t="str">
            <v>ASIENTO</v>
          </cell>
          <cell r="C190" t="str">
            <v>CABINA</v>
          </cell>
          <cell r="D190" t="str">
            <v>Asientos</v>
          </cell>
        </row>
        <row r="191">
          <cell r="A191">
            <v>55</v>
          </cell>
          <cell r="B191" t="str">
            <v>CHAPA PARTIDA</v>
          </cell>
          <cell r="C191" t="str">
            <v>CABINA</v>
          </cell>
          <cell r="D191" t="str">
            <v>Sistema de arranque</v>
          </cell>
        </row>
        <row r="192">
          <cell r="A192">
            <v>61</v>
          </cell>
          <cell r="B192" t="str">
            <v>FOCOS LATERALES CABINA</v>
          </cell>
          <cell r="C192" t="str">
            <v>SISTEMA ELECTRICO 24V</v>
          </cell>
          <cell r="D192" t="str">
            <v>Iluminacion</v>
          </cell>
        </row>
        <row r="193">
          <cell r="A193">
            <v>62</v>
          </cell>
          <cell r="B193" t="str">
            <v>FOCOS SUPERIORES CABINA</v>
          </cell>
          <cell r="C193" t="str">
            <v>Sistema electrico 24V</v>
          </cell>
          <cell r="D193" t="str">
            <v>Iluminacion</v>
          </cell>
        </row>
        <row r="194">
          <cell r="A194">
            <v>64</v>
          </cell>
          <cell r="B194" t="str">
            <v>PANEL DE INSTRUMENTOS/JOISTICK</v>
          </cell>
          <cell r="C194" t="str">
            <v>CABINA</v>
          </cell>
          <cell r="D194" t="str">
            <v>Instrumentos cabina</v>
          </cell>
        </row>
        <row r="195">
          <cell r="A195">
            <v>65</v>
          </cell>
          <cell r="B195" t="str">
            <v>PUERTA (TOPE, SELLADO)</v>
          </cell>
          <cell r="C195" t="str">
            <v>CABINA</v>
          </cell>
          <cell r="D195" t="str">
            <v>Conjunto Puerta</v>
          </cell>
        </row>
        <row r="196">
          <cell r="A196">
            <v>67</v>
          </cell>
          <cell r="B196" t="str">
            <v xml:space="preserve">RADIO COMERCIAL  </v>
          </cell>
          <cell r="C196" t="str">
            <v>CABINA</v>
          </cell>
          <cell r="D196" t="str">
            <v>Entretenimiento cabina</v>
          </cell>
        </row>
        <row r="197">
          <cell r="A197">
            <v>68</v>
          </cell>
          <cell r="B197" t="str">
            <v xml:space="preserve">RADIO DE COMUNICACIÓN </v>
          </cell>
          <cell r="C197" t="str">
            <v>CABINA</v>
          </cell>
          <cell r="D197" t="str">
            <v>Comunicacion</v>
          </cell>
        </row>
        <row r="198">
          <cell r="A198">
            <v>69</v>
          </cell>
          <cell r="B198" t="str">
            <v>SELLADO CABINA</v>
          </cell>
          <cell r="C198" t="str">
            <v>CABINA</v>
          </cell>
          <cell r="D198" t="str">
            <v>Sellado cabina</v>
          </cell>
        </row>
        <row r="199">
          <cell r="A199">
            <v>71</v>
          </cell>
          <cell r="B199" t="str">
            <v xml:space="preserve">SISTEMA DE AIRE ACONDICIONADO </v>
          </cell>
          <cell r="C199" t="str">
            <v>CABINA</v>
          </cell>
          <cell r="D199" t="str">
            <v>Aire acondicionado</v>
          </cell>
        </row>
        <row r="200">
          <cell r="A200">
            <v>73</v>
          </cell>
          <cell r="B200" t="str">
            <v xml:space="preserve">SISTEMA DISPATCH </v>
          </cell>
          <cell r="C200" t="str">
            <v>CABINA</v>
          </cell>
          <cell r="D200" t="str">
            <v>SISTEMA DISPATCH</v>
          </cell>
        </row>
        <row r="201">
          <cell r="A201">
            <v>76</v>
          </cell>
          <cell r="B201" t="str">
            <v>VIDRIOS (PARABRISAS)</v>
          </cell>
          <cell r="C201" t="str">
            <v>CABINA</v>
          </cell>
          <cell r="D201" t="str">
            <v>Vidrios</v>
          </cell>
        </row>
        <row r="202">
          <cell r="A202">
            <v>77</v>
          </cell>
          <cell r="B202" t="str">
            <v>BOCINA</v>
          </cell>
          <cell r="C202" t="str">
            <v>CABINA</v>
          </cell>
          <cell r="D202" t="str">
            <v>Bocina</v>
          </cell>
        </row>
        <row r="203">
          <cell r="A203">
            <v>79</v>
          </cell>
          <cell r="B203" t="str">
            <v>CINTURON SEGURIDAD ASIENTO PILOTO</v>
          </cell>
          <cell r="C203" t="str">
            <v>CABINA</v>
          </cell>
          <cell r="D203" t="str">
            <v>Cinturones seguridad</v>
          </cell>
        </row>
        <row r="204">
          <cell r="A204">
            <v>225</v>
          </cell>
          <cell r="B204" t="str">
            <v>PERNO</v>
          </cell>
          <cell r="C204" t="str">
            <v>ESTRUCTURAS</v>
          </cell>
          <cell r="D204" t="str">
            <v>Pernos</v>
          </cell>
        </row>
        <row r="205">
          <cell r="A205">
            <v>121</v>
          </cell>
          <cell r="B205" t="str">
            <v>ARTICULACION</v>
          </cell>
          <cell r="C205" t="str">
            <v>ESTRUCTURAS</v>
          </cell>
          <cell r="D205" t="str">
            <v>Articulacion</v>
          </cell>
        </row>
        <row r="206">
          <cell r="A206">
            <v>124</v>
          </cell>
          <cell r="B206" t="str">
            <v>BARRA DE ARRASTRE</v>
          </cell>
          <cell r="C206" t="str">
            <v>ESTRUCTURAS</v>
          </cell>
          <cell r="D206" t="str">
            <v>Barra de arrastre</v>
          </cell>
        </row>
        <row r="207">
          <cell r="A207">
            <v>131</v>
          </cell>
          <cell r="B207" t="str">
            <v>BASTIDOR DERECHO</v>
          </cell>
          <cell r="C207" t="str">
            <v>ESTRUCTURAS</v>
          </cell>
          <cell r="D207" t="str">
            <v>Rodado</v>
          </cell>
        </row>
        <row r="208">
          <cell r="A208">
            <v>132</v>
          </cell>
          <cell r="B208" t="str">
            <v>BASTIDOR IZQUIERDO</v>
          </cell>
          <cell r="C208" t="str">
            <v>ESTRUCTURAS</v>
          </cell>
          <cell r="D208" t="str">
            <v>Rodado</v>
          </cell>
        </row>
        <row r="209">
          <cell r="A209">
            <v>133</v>
          </cell>
          <cell r="B209" t="str">
            <v>RUEDA TENSORA DERECHA</v>
          </cell>
          <cell r="C209" t="str">
            <v>ESTRUCTURAS</v>
          </cell>
          <cell r="D209" t="str">
            <v>Rodado</v>
          </cell>
        </row>
        <row r="210">
          <cell r="A210">
            <v>134</v>
          </cell>
          <cell r="B210" t="str">
            <v>RUEDA TENSORA IZQUIERDA</v>
          </cell>
          <cell r="C210" t="str">
            <v>ESTRUCTURAS</v>
          </cell>
          <cell r="D210" t="str">
            <v>Rodado</v>
          </cell>
        </row>
        <row r="211">
          <cell r="A211">
            <v>136</v>
          </cell>
          <cell r="B211" t="str">
            <v>BRAZOS TENSORES</v>
          </cell>
          <cell r="C211" t="str">
            <v>ESTRUCTURAS</v>
          </cell>
          <cell r="D211" t="str">
            <v>Brazos tensores</v>
          </cell>
        </row>
        <row r="212">
          <cell r="A212">
            <v>139</v>
          </cell>
          <cell r="B212" t="str">
            <v>CADENAS DERECHA</v>
          </cell>
          <cell r="C212" t="str">
            <v>ESTRUCTURAS</v>
          </cell>
          <cell r="D212" t="str">
            <v>Rodado</v>
          </cell>
        </row>
        <row r="213">
          <cell r="A213">
            <v>140</v>
          </cell>
          <cell r="B213" t="str">
            <v>CADENAS IZQUIERDA</v>
          </cell>
          <cell r="C213" t="str">
            <v>ESTRUCTURAS</v>
          </cell>
          <cell r="D213" t="str">
            <v>Rodado</v>
          </cell>
        </row>
        <row r="214">
          <cell r="A214">
            <v>145</v>
          </cell>
          <cell r="B214" t="str">
            <v>CHASSIS</v>
          </cell>
          <cell r="C214" t="str">
            <v>ESTRUCTURAS</v>
          </cell>
          <cell r="D214" t="str">
            <v>Chasis</v>
          </cell>
        </row>
        <row r="215">
          <cell r="A215">
            <v>150</v>
          </cell>
          <cell r="B215" t="str">
            <v>CILINDRO TENSADO CADENA DERECHA</v>
          </cell>
          <cell r="C215" t="str">
            <v>ESTRUCTURAS</v>
          </cell>
          <cell r="D215" t="str">
            <v>Rodado</v>
          </cell>
        </row>
        <row r="216">
          <cell r="A216">
            <v>151</v>
          </cell>
          <cell r="B216" t="str">
            <v>CILINDRO TENSADO CADENA IZQUIERDA</v>
          </cell>
          <cell r="C216" t="str">
            <v>ESTRUCTURAS</v>
          </cell>
          <cell r="D216" t="str">
            <v>Rodado</v>
          </cell>
        </row>
        <row r="217">
          <cell r="A217">
            <v>153</v>
          </cell>
          <cell r="B217" t="str">
            <v>DOZER</v>
          </cell>
          <cell r="C217" t="str">
            <v>ESTRUCTURAS</v>
          </cell>
          <cell r="D217" t="str">
            <v>Elemento Desgaste</v>
          </cell>
        </row>
        <row r="218">
          <cell r="A218">
            <v>154</v>
          </cell>
          <cell r="B218" t="str">
            <v>EJE DE BOGIE</v>
          </cell>
          <cell r="C218" t="str">
            <v>ESTRUCTURAS</v>
          </cell>
          <cell r="D218" t="str">
            <v>Bogie</v>
          </cell>
        </row>
        <row r="219">
          <cell r="A219">
            <v>155</v>
          </cell>
          <cell r="B219" t="str">
            <v>EJE PIVOTE</v>
          </cell>
          <cell r="C219" t="str">
            <v>ESTRUCTURAS</v>
          </cell>
          <cell r="D219" t="str">
            <v>Eje pivote</v>
          </cell>
        </row>
        <row r="220">
          <cell r="A220">
            <v>158</v>
          </cell>
          <cell r="B220" t="str">
            <v>ELEMENTO DESGASTE RIPPER CANILLERA</v>
          </cell>
          <cell r="C220" t="str">
            <v>ESTRUCTURAS</v>
          </cell>
          <cell r="D220" t="str">
            <v>Shank Ripper</v>
          </cell>
        </row>
        <row r="221">
          <cell r="A221">
            <v>159</v>
          </cell>
          <cell r="B221" t="str">
            <v>ELEMENTO DESGASTE RIPPER PUNTA</v>
          </cell>
          <cell r="C221" t="str">
            <v>ESTRUCTURAS</v>
          </cell>
          <cell r="D221" t="str">
            <v>Shank Ripper</v>
          </cell>
        </row>
        <row r="222">
          <cell r="A222">
            <v>160</v>
          </cell>
          <cell r="B222" t="str">
            <v>ELEMENTOS DESGASTE</v>
          </cell>
          <cell r="C222" t="str">
            <v>ESTRUCTURAS</v>
          </cell>
          <cell r="D222" t="str">
            <v>Elemantos de desgaste</v>
          </cell>
        </row>
        <row r="223">
          <cell r="A223">
            <v>164</v>
          </cell>
          <cell r="B223" t="str">
            <v>ESPEJO DERECHO</v>
          </cell>
          <cell r="C223" t="str">
            <v>ESTRUCTURAS</v>
          </cell>
          <cell r="D223" t="str">
            <v>Cabina</v>
          </cell>
        </row>
        <row r="224">
          <cell r="A224">
            <v>165</v>
          </cell>
          <cell r="B224" t="str">
            <v>ESPEJO IZQUIERDO</v>
          </cell>
          <cell r="C224" t="str">
            <v>ESTRUCTURAS</v>
          </cell>
          <cell r="D224" t="str">
            <v>Cabina</v>
          </cell>
        </row>
        <row r="225">
          <cell r="A225">
            <v>186</v>
          </cell>
          <cell r="B225" t="str">
            <v>PLATAFORMAS Y ESCALERAS</v>
          </cell>
          <cell r="C225" t="str">
            <v>ESTRUCTURAS</v>
          </cell>
          <cell r="D225" t="str">
            <v>Estructura</v>
          </cell>
        </row>
        <row r="226">
          <cell r="A226">
            <v>203</v>
          </cell>
          <cell r="B226" t="str">
            <v>RIPPER</v>
          </cell>
          <cell r="C226" t="str">
            <v>ESTRUCTURAS</v>
          </cell>
          <cell r="D226" t="str">
            <v>Shank Ripper</v>
          </cell>
        </row>
        <row r="227">
          <cell r="A227">
            <v>204</v>
          </cell>
          <cell r="B227" t="str">
            <v>RODILLOS CADENAS DERECHA</v>
          </cell>
          <cell r="C227" t="str">
            <v>ESTRUCTURAS</v>
          </cell>
          <cell r="D227" t="str">
            <v>Rodado</v>
          </cell>
        </row>
        <row r="228">
          <cell r="A228">
            <v>205</v>
          </cell>
          <cell r="B228" t="str">
            <v>RODILLOS CADENAS IZQUIERDA</v>
          </cell>
          <cell r="C228" t="str">
            <v>ESTRUCTURAS</v>
          </cell>
          <cell r="D228" t="str">
            <v>Rodado</v>
          </cell>
        </row>
        <row r="229">
          <cell r="A229">
            <v>212</v>
          </cell>
          <cell r="B229" t="str">
            <v>RUEDAS GUIAS DERECHA</v>
          </cell>
          <cell r="C229" t="str">
            <v>ESTRUCTURAS</v>
          </cell>
          <cell r="D229" t="str">
            <v>Rodado</v>
          </cell>
        </row>
        <row r="230">
          <cell r="A230">
            <v>213</v>
          </cell>
          <cell r="B230" t="str">
            <v>RUEDAS GUIAS IZQUIERDA</v>
          </cell>
          <cell r="C230" t="str">
            <v>ESTRUCTURAS</v>
          </cell>
          <cell r="D230" t="str">
            <v>Rodado</v>
          </cell>
        </row>
        <row r="231">
          <cell r="A231">
            <v>214</v>
          </cell>
          <cell r="B231" t="str">
            <v>SEGMENTOS RUEDA MOTRIZ DERECHA</v>
          </cell>
          <cell r="C231" t="str">
            <v>ESTRUCTURAS</v>
          </cell>
          <cell r="D231" t="str">
            <v>Rodado</v>
          </cell>
        </row>
        <row r="232">
          <cell r="A232">
            <v>215</v>
          </cell>
          <cell r="B232" t="str">
            <v>SEGMENTOS RUEDA MOTRIZ IZQUIERDA</v>
          </cell>
          <cell r="C232" t="str">
            <v>ESTRUCTURAS</v>
          </cell>
          <cell r="D232" t="str">
            <v>Rodado</v>
          </cell>
        </row>
        <row r="233">
          <cell r="A233">
            <v>217</v>
          </cell>
          <cell r="B233" t="str">
            <v>SISTEMA TENSADO CADENA DERECHA</v>
          </cell>
          <cell r="C233" t="str">
            <v>ESTRUCTURAS</v>
          </cell>
          <cell r="D233" t="str">
            <v>Rodado</v>
          </cell>
        </row>
        <row r="234">
          <cell r="A234">
            <v>218</v>
          </cell>
          <cell r="B234" t="str">
            <v>SISTEMA TENSADO CADENA IZQUIERDA</v>
          </cell>
          <cell r="C234" t="str">
            <v>ESTRUCTURAS</v>
          </cell>
          <cell r="D234" t="str">
            <v>Rodado</v>
          </cell>
        </row>
        <row r="235">
          <cell r="A235">
            <v>223</v>
          </cell>
          <cell r="B235" t="str">
            <v>ZAPATAS DERECHA</v>
          </cell>
          <cell r="C235" t="str">
            <v>ESTRUCTURAS</v>
          </cell>
          <cell r="D235" t="str">
            <v>Rodado</v>
          </cell>
        </row>
        <row r="236">
          <cell r="A236">
            <v>224</v>
          </cell>
          <cell r="B236" t="str">
            <v>ZAPATAS IZQUIERDA</v>
          </cell>
          <cell r="C236" t="str">
            <v>ESTRUCTURAS</v>
          </cell>
          <cell r="D236" t="str">
            <v>Rodado</v>
          </cell>
        </row>
        <row r="237">
          <cell r="A237">
            <v>360</v>
          </cell>
          <cell r="B237" t="str">
            <v>CULATAS</v>
          </cell>
          <cell r="C237" t="str">
            <v xml:space="preserve">MOTOR DIESEL </v>
          </cell>
          <cell r="D237" t="str">
            <v>BLOCK</v>
          </cell>
        </row>
        <row r="238">
          <cell r="A238">
            <v>362</v>
          </cell>
          <cell r="B238" t="str">
            <v>SHOCK BLOCK (CIGÜEÑAL, CAMISAS, BIELAS, PISTONES, ANILLOS, BLOCK)</v>
          </cell>
          <cell r="C238" t="str">
            <v xml:space="preserve">MOTOR DIESEL </v>
          </cell>
          <cell r="D238" t="str">
            <v>BLOCK</v>
          </cell>
        </row>
        <row r="239">
          <cell r="A239">
            <v>363</v>
          </cell>
          <cell r="B239" t="str">
            <v>UNIDAD FUERZA LADO DERECHO (8 UN)</v>
          </cell>
          <cell r="C239" t="str">
            <v xml:space="preserve">MOTOR DIESEL </v>
          </cell>
          <cell r="D239" t="str">
            <v>BLOCK</v>
          </cell>
        </row>
        <row r="240">
          <cell r="A240">
            <v>364</v>
          </cell>
          <cell r="B240" t="str">
            <v>UNIDAD FUERZA LADO IZQUIERDO (8 UN)</v>
          </cell>
          <cell r="C240" t="str">
            <v xml:space="preserve">MOTOR DIESEL </v>
          </cell>
          <cell r="D240" t="str">
            <v>BLOCK</v>
          </cell>
        </row>
        <row r="241">
          <cell r="A241">
            <v>405</v>
          </cell>
          <cell r="B241" t="str">
            <v>AFTERCOOLER</v>
          </cell>
          <cell r="C241" t="str">
            <v xml:space="preserve">MOTOR DIESEL </v>
          </cell>
          <cell r="D241" t="str">
            <v>SISTEMA ADMISION Y ESCAPE</v>
          </cell>
        </row>
        <row r="242">
          <cell r="A242">
            <v>409</v>
          </cell>
          <cell r="B242" t="str">
            <v>FILTRO AIRE PRIMARIO</v>
          </cell>
          <cell r="C242" t="str">
            <v xml:space="preserve">MOTOR DIESEL </v>
          </cell>
          <cell r="D242" t="str">
            <v>SISTEMA ADMISION Y ESCAPE</v>
          </cell>
        </row>
        <row r="243">
          <cell r="A243">
            <v>410</v>
          </cell>
          <cell r="B243" t="str">
            <v>FILTRO AIRE SECUNDARIO</v>
          </cell>
          <cell r="C243" t="str">
            <v xml:space="preserve">MOTOR DIESEL </v>
          </cell>
          <cell r="D243" t="str">
            <v>SISTEMA ADMISION Y ESCAPE</v>
          </cell>
        </row>
        <row r="244">
          <cell r="A244">
            <v>413</v>
          </cell>
          <cell r="B244" t="str">
            <v>LINEAS AIRE DUCTOS ADMISION</v>
          </cell>
          <cell r="C244" t="str">
            <v xml:space="preserve">MOTOR DIESEL </v>
          </cell>
          <cell r="D244" t="str">
            <v>SISTEMA ADMISION Y ESCAPE</v>
          </cell>
        </row>
        <row r="245">
          <cell r="A245">
            <v>427</v>
          </cell>
          <cell r="B245" t="str">
            <v>TUBOS ESCAPE</v>
          </cell>
          <cell r="C245" t="str">
            <v xml:space="preserve">MOTOR DIESEL </v>
          </cell>
          <cell r="D245" t="str">
            <v>SISTEMA ADMISION Y ESCAPE</v>
          </cell>
        </row>
        <row r="246">
          <cell r="A246">
            <v>428</v>
          </cell>
          <cell r="B246" t="str">
            <v>TURBOS DERECHOS</v>
          </cell>
          <cell r="C246" t="str">
            <v xml:space="preserve">MOTOR DIESEL </v>
          </cell>
          <cell r="D246" t="str">
            <v>SISTEMA ADMISION Y ESCAPE</v>
          </cell>
        </row>
        <row r="247">
          <cell r="A247">
            <v>429</v>
          </cell>
          <cell r="B247" t="str">
            <v>TURBOS IZQUIERDOS</v>
          </cell>
          <cell r="C247" t="str">
            <v xml:space="preserve">MOTOR DIESEL </v>
          </cell>
          <cell r="D247" t="str">
            <v>SISTEMA ADMISION Y ESCAPE</v>
          </cell>
        </row>
        <row r="248">
          <cell r="A248">
            <v>433</v>
          </cell>
          <cell r="B248" t="str">
            <v>COMPRESOR AIRE</v>
          </cell>
          <cell r="C248" t="str">
            <v xml:space="preserve">MOTOR DIESEL </v>
          </cell>
          <cell r="D248" t="str">
            <v>SISTEMA AIRE</v>
          </cell>
        </row>
        <row r="249">
          <cell r="A249">
            <v>436</v>
          </cell>
          <cell r="B249" t="str">
            <v>GOBERNADOR COMPRESOR AIRE</v>
          </cell>
          <cell r="C249" t="str">
            <v xml:space="preserve">MOTOR DIESEL </v>
          </cell>
          <cell r="D249" t="str">
            <v>SISTEMA AIRE</v>
          </cell>
        </row>
        <row r="250">
          <cell r="A250">
            <v>444</v>
          </cell>
          <cell r="B250" t="str">
            <v>TK AIRE</v>
          </cell>
          <cell r="C250" t="str">
            <v xml:space="preserve">MOTOR DIESEL </v>
          </cell>
          <cell r="D250" t="str">
            <v>SISTEMA AIRE</v>
          </cell>
        </row>
        <row r="251">
          <cell r="A251">
            <v>446</v>
          </cell>
          <cell r="B251" t="str">
            <v>BOMBA PRELUBRICACION (PRELUB)</v>
          </cell>
          <cell r="C251" t="str">
            <v xml:space="preserve">MOTOR DIESEL </v>
          </cell>
          <cell r="D251" t="str">
            <v>SISTEMA ARANQUE</v>
          </cell>
        </row>
        <row r="252">
          <cell r="A252">
            <v>448</v>
          </cell>
          <cell r="B252" t="str">
            <v>MOTOR DE PARTIDA ELECTRICO</v>
          </cell>
          <cell r="C252" t="str">
            <v xml:space="preserve">MOTOR DIESEL </v>
          </cell>
          <cell r="D252" t="str">
            <v>SISTEMA ARANQUE</v>
          </cell>
        </row>
        <row r="253">
          <cell r="A253">
            <v>455</v>
          </cell>
          <cell r="B253" t="str">
            <v>BOMBA TRANSFERENCIA INYECTORA</v>
          </cell>
          <cell r="C253" t="str">
            <v xml:space="preserve">MOTOR DIESEL </v>
          </cell>
          <cell r="D253" t="str">
            <v>SISTEMA COMBUSTIBLE</v>
          </cell>
        </row>
        <row r="254">
          <cell r="A254">
            <v>456</v>
          </cell>
          <cell r="B254" t="str">
            <v>CONTROL GOBERNADOR</v>
          </cell>
          <cell r="C254" t="str">
            <v xml:space="preserve">MOTOR DIESEL </v>
          </cell>
          <cell r="D254" t="str">
            <v>SISTEMA COMBUSTIBLE</v>
          </cell>
        </row>
        <row r="255">
          <cell r="A255">
            <v>458</v>
          </cell>
          <cell r="B255" t="str">
            <v>FILTRO COMBUSTIBLE PRIMARIO</v>
          </cell>
          <cell r="C255" t="str">
            <v xml:space="preserve">MOTOR DIESEL </v>
          </cell>
          <cell r="D255" t="str">
            <v>SISTEMA COMBUSTIBLE</v>
          </cell>
        </row>
        <row r="256">
          <cell r="A256">
            <v>459</v>
          </cell>
          <cell r="B256" t="str">
            <v>FILTRO COMBUSTIBLE SECUNDARIO</v>
          </cell>
          <cell r="C256" t="str">
            <v xml:space="preserve">MOTOR DIESEL </v>
          </cell>
          <cell r="D256" t="str">
            <v>SISTEMA COMBUSTIBLE</v>
          </cell>
        </row>
        <row r="257">
          <cell r="A257">
            <v>460</v>
          </cell>
          <cell r="B257" t="str">
            <v>INYECTOR COMBUSTIBLE</v>
          </cell>
          <cell r="C257" t="str">
            <v xml:space="preserve">MOTOR DIESEL </v>
          </cell>
          <cell r="D257" t="str">
            <v>SISTEMA COMBUSTIBLE</v>
          </cell>
        </row>
        <row r="258">
          <cell r="A258">
            <v>461</v>
          </cell>
          <cell r="B258" t="str">
            <v>LINEAS COMBUSTIBLE</v>
          </cell>
          <cell r="C258" t="str">
            <v xml:space="preserve">MOTOR DIESEL </v>
          </cell>
          <cell r="D258" t="str">
            <v>SISTEMA COMBUSTIBLE</v>
          </cell>
        </row>
        <row r="259">
          <cell r="A259">
            <v>467</v>
          </cell>
          <cell r="B259" t="str">
            <v>PEDAL ACELERADOR</v>
          </cell>
          <cell r="C259" t="str">
            <v xml:space="preserve">MOTOR DIESEL </v>
          </cell>
          <cell r="D259" t="str">
            <v>SISTEMA COMBUSTIBLE</v>
          </cell>
        </row>
        <row r="260">
          <cell r="A260">
            <v>468</v>
          </cell>
          <cell r="B260" t="str">
            <v>SOLENOIDE PASO COMBUSTIBLE</v>
          </cell>
          <cell r="C260" t="str">
            <v xml:space="preserve">MOTOR DIESEL </v>
          </cell>
          <cell r="D260" t="str">
            <v>SISTEMA COMBUSTIBLE</v>
          </cell>
        </row>
        <row r="261">
          <cell r="A261">
            <v>470</v>
          </cell>
          <cell r="B261" t="str">
            <v>TANQUE COMBUSTIBLE CENTRAL</v>
          </cell>
          <cell r="C261" t="str">
            <v xml:space="preserve">MOTOR DIESEL </v>
          </cell>
          <cell r="D261" t="str">
            <v>SISTEMA COMBUSTIBLE</v>
          </cell>
        </row>
        <row r="262">
          <cell r="A262">
            <v>471</v>
          </cell>
          <cell r="B262" t="str">
            <v>TANQUE COMBUSTIBLE DERECHO</v>
          </cell>
          <cell r="C262" t="str">
            <v xml:space="preserve">MOTOR DIESEL </v>
          </cell>
          <cell r="D262" t="str">
            <v>SISTEMA COMBUSTIBLE</v>
          </cell>
        </row>
        <row r="263">
          <cell r="A263">
            <v>472</v>
          </cell>
          <cell r="B263" t="str">
            <v>TANQUE COMBUSTIBLE IZQUIERDO</v>
          </cell>
          <cell r="C263" t="str">
            <v xml:space="preserve">MOTOR DIESEL </v>
          </cell>
          <cell r="D263" t="str">
            <v>SISTEMA COMBUSTIBLE</v>
          </cell>
        </row>
        <row r="264">
          <cell r="A264">
            <v>488</v>
          </cell>
          <cell r="B264" t="str">
            <v>SENSOR ACELERADOR</v>
          </cell>
          <cell r="C264" t="str">
            <v xml:space="preserve">MOTOR DIESEL </v>
          </cell>
          <cell r="D264" t="str">
            <v>SISTEMA CONTROL ELECTRONICO (ECM)</v>
          </cell>
        </row>
        <row r="265">
          <cell r="A265">
            <v>489</v>
          </cell>
          <cell r="B265" t="str">
            <v>SENSOR PRESION ACEITE MOTOR</v>
          </cell>
          <cell r="C265" t="str">
            <v xml:space="preserve">MOTOR DIESEL </v>
          </cell>
          <cell r="D265" t="str">
            <v>SISTEMA CONTROL ELECTRONICO (ECM)</v>
          </cell>
        </row>
        <row r="266">
          <cell r="A266">
            <v>490</v>
          </cell>
          <cell r="B266" t="str">
            <v>SENSOR PRESION CARTER</v>
          </cell>
          <cell r="C266" t="str">
            <v xml:space="preserve">MOTOR DIESEL </v>
          </cell>
          <cell r="D266" t="str">
            <v>SISTEMA CONTROL ELECTRONICO (ECM)</v>
          </cell>
        </row>
        <row r="267">
          <cell r="A267">
            <v>491</v>
          </cell>
          <cell r="B267" t="str">
            <v>SENSOR PRESION REFUERZO</v>
          </cell>
          <cell r="C267" t="str">
            <v xml:space="preserve">MOTOR DIESEL </v>
          </cell>
          <cell r="D267" t="str">
            <v>SISTEMA CONTROL ELECTRONICO (ECM)</v>
          </cell>
        </row>
        <row r="268">
          <cell r="A268">
            <v>492</v>
          </cell>
          <cell r="B268" t="str">
            <v>SENSOR TEMPERATURA AGUA</v>
          </cell>
          <cell r="C268" t="str">
            <v xml:space="preserve">MOTOR DIESEL </v>
          </cell>
          <cell r="D268" t="str">
            <v>SISTEMA CONTROL ELECTRONICO (ECM)</v>
          </cell>
        </row>
        <row r="269">
          <cell r="A269">
            <v>493</v>
          </cell>
          <cell r="B269" t="str">
            <v>SENSOR TEMPERATURA ESCAPE</v>
          </cell>
          <cell r="C269" t="str">
            <v xml:space="preserve">MOTOR DIESEL </v>
          </cell>
          <cell r="D269" t="str">
            <v>SISTEMA CONTROL ELECTRONICO (ECM)</v>
          </cell>
        </row>
        <row r="270">
          <cell r="A270">
            <v>494</v>
          </cell>
          <cell r="B270" t="str">
            <v>SENSOR TIEMPO POSICION</v>
          </cell>
          <cell r="C270" t="str">
            <v xml:space="preserve">MOTOR DIESEL </v>
          </cell>
          <cell r="D270" t="str">
            <v>SISTEMA CONTROL ELECTRONICO (ECM)</v>
          </cell>
        </row>
        <row r="271">
          <cell r="A271">
            <v>495</v>
          </cell>
          <cell r="B271" t="str">
            <v>SENSOR VELOCIDAD</v>
          </cell>
          <cell r="C271" t="str">
            <v xml:space="preserve">MOTOR DIESEL </v>
          </cell>
          <cell r="D271" t="str">
            <v>SISTEMA CONTROL ELECTRONICO (ECM)</v>
          </cell>
        </row>
        <row r="272">
          <cell r="A272">
            <v>496</v>
          </cell>
          <cell r="B272" t="str">
            <v>SENSOR VELOCIDAD TIEMPO</v>
          </cell>
          <cell r="C272" t="str">
            <v xml:space="preserve">MOTOR DIESEL </v>
          </cell>
          <cell r="D272" t="str">
            <v>SISTEMA CONTROL ELECTRONICO (ECM)</v>
          </cell>
        </row>
        <row r="273">
          <cell r="A273">
            <v>502</v>
          </cell>
          <cell r="B273" t="str">
            <v>ASPA VENTILADOR</v>
          </cell>
          <cell r="C273" t="str">
            <v xml:space="preserve">MOTOR DIESEL </v>
          </cell>
          <cell r="D273" t="str">
            <v>SISTEMA ENFRIAMIENTO</v>
          </cell>
        </row>
        <row r="274">
          <cell r="A274">
            <v>504</v>
          </cell>
          <cell r="B274" t="str">
            <v>BOMBA AGUA AUXILIAR (TURBO Y AFTERCOOLER)</v>
          </cell>
          <cell r="C274" t="str">
            <v xml:space="preserve">MOTOR DIESEL </v>
          </cell>
          <cell r="D274" t="str">
            <v>SISTEMA ENFRIAMIENTO</v>
          </cell>
        </row>
        <row r="275">
          <cell r="A275">
            <v>505</v>
          </cell>
          <cell r="B275" t="str">
            <v>BOMBA AGUA PRINCIPAL (MOTOR)</v>
          </cell>
          <cell r="C275" t="str">
            <v xml:space="preserve">MOTOR DIESEL </v>
          </cell>
          <cell r="D275" t="str">
            <v>SISTEMA ENFRIAMIENTO</v>
          </cell>
        </row>
        <row r="276">
          <cell r="A276">
            <v>507</v>
          </cell>
          <cell r="B276" t="str">
            <v>CORREAS</v>
          </cell>
          <cell r="C276" t="str">
            <v xml:space="preserve">MOTOR DIESEL </v>
          </cell>
          <cell r="D276" t="str">
            <v>SISTEMA ENFRIAMIENTO</v>
          </cell>
        </row>
        <row r="277">
          <cell r="A277">
            <v>508</v>
          </cell>
          <cell r="B277" t="str">
            <v>CUBO VENTILADOR</v>
          </cell>
          <cell r="C277" t="str">
            <v xml:space="preserve">MOTOR DIESEL </v>
          </cell>
          <cell r="D277" t="str">
            <v>SISTEMA ENFRIAMIENTO</v>
          </cell>
        </row>
        <row r="278">
          <cell r="A278">
            <v>517</v>
          </cell>
          <cell r="B278" t="str">
            <v>POLEAS</v>
          </cell>
          <cell r="C278" t="str">
            <v xml:space="preserve">MOTOR DIESEL </v>
          </cell>
          <cell r="D278" t="str">
            <v>SISTEMA ENFRIAMIENTO</v>
          </cell>
        </row>
        <row r="279">
          <cell r="A279">
            <v>518</v>
          </cell>
          <cell r="B279" t="str">
            <v>RADIADOR</v>
          </cell>
          <cell r="C279" t="str">
            <v xml:space="preserve">MOTOR DIESEL </v>
          </cell>
          <cell r="D279" t="str">
            <v>SISTEMA ENFRIAMIENTO</v>
          </cell>
        </row>
        <row r="280">
          <cell r="A280">
            <v>519</v>
          </cell>
          <cell r="B280" t="str">
            <v>TERMOSTATO</v>
          </cell>
          <cell r="C280" t="str">
            <v xml:space="preserve">MOTOR DIESEL </v>
          </cell>
          <cell r="D280" t="str">
            <v>SISTEMA ENFRIAMIENTO</v>
          </cell>
        </row>
        <row r="281">
          <cell r="A281">
            <v>529</v>
          </cell>
          <cell r="B281" t="str">
            <v>BOMBA ACEITE MOTOR</v>
          </cell>
          <cell r="C281" t="str">
            <v xml:space="preserve">MOTOR DIESEL </v>
          </cell>
          <cell r="D281" t="str">
            <v>SISTEMA LUBRICACION</v>
          </cell>
        </row>
        <row r="282">
          <cell r="A282">
            <v>530</v>
          </cell>
          <cell r="B282" t="str">
            <v>BOMBA PRELUBRICADOR</v>
          </cell>
          <cell r="C282" t="str">
            <v xml:space="preserve">MOTOR DIESEL </v>
          </cell>
          <cell r="D282" t="str">
            <v>SISTEMA LUBRICACION</v>
          </cell>
        </row>
        <row r="283">
          <cell r="A283">
            <v>531</v>
          </cell>
          <cell r="B283" t="str">
            <v>FILTRO ACEITE MOTOR</v>
          </cell>
          <cell r="C283" t="str">
            <v xml:space="preserve">MOTOR DIESEL </v>
          </cell>
          <cell r="D283" t="str">
            <v>SISTEMA LUBRICACION</v>
          </cell>
        </row>
        <row r="284">
          <cell r="A284">
            <v>850</v>
          </cell>
          <cell r="B284" t="str">
            <v xml:space="preserve">ALTERNADOR 24 VOLT </v>
          </cell>
          <cell r="C284" t="str">
            <v>SISTEMA ELECTRICO</v>
          </cell>
          <cell r="D284" t="str">
            <v>Alternador 24V</v>
          </cell>
        </row>
        <row r="285">
          <cell r="A285">
            <v>851</v>
          </cell>
          <cell r="B285" t="str">
            <v>ALTERNADOR 80 VOLT</v>
          </cell>
          <cell r="C285" t="str">
            <v>SISTEMA ELECTRICO</v>
          </cell>
          <cell r="D285" t="str">
            <v>Alternador 24V</v>
          </cell>
        </row>
        <row r="286">
          <cell r="A286">
            <v>858</v>
          </cell>
          <cell r="B286" t="str">
            <v>BATERIAS</v>
          </cell>
          <cell r="C286" t="str">
            <v>SISTEMA ELECTRICO</v>
          </cell>
          <cell r="D286" t="str">
            <v>Baterias 12V</v>
          </cell>
        </row>
        <row r="287">
          <cell r="A287">
            <v>863</v>
          </cell>
          <cell r="B287" t="str">
            <v>CIRCUITOS Y FUSIBLES</v>
          </cell>
          <cell r="C287" t="str">
            <v>SISTEMA ELECTRICO</v>
          </cell>
          <cell r="D287" t="str">
            <v>Sistema electrico 24V</v>
          </cell>
        </row>
        <row r="288">
          <cell r="A288">
            <v>887</v>
          </cell>
          <cell r="B288" t="str">
            <v>SISTEMA DE ILUMINACION</v>
          </cell>
          <cell r="C288" t="str">
            <v>SISTEMA ELECTRICO</v>
          </cell>
          <cell r="D288" t="str">
            <v>Iluminacion</v>
          </cell>
        </row>
        <row r="289">
          <cell r="A289">
            <v>900</v>
          </cell>
          <cell r="B289" t="str">
            <v>ARNES CABINA</v>
          </cell>
          <cell r="C289" t="str">
            <v>SISTEMA ELECTRICO</v>
          </cell>
          <cell r="D289" t="str">
            <v>ARNES</v>
          </cell>
        </row>
        <row r="290">
          <cell r="A290">
            <v>901</v>
          </cell>
          <cell r="B290" t="str">
            <v>ARNES CHASSIS</v>
          </cell>
          <cell r="C290" t="str">
            <v>SISTEMA ELECTRICO</v>
          </cell>
          <cell r="D290" t="str">
            <v>ARNES</v>
          </cell>
        </row>
        <row r="291">
          <cell r="A291">
            <v>902</v>
          </cell>
          <cell r="B291" t="str">
            <v>ARNES ILUMINACION</v>
          </cell>
          <cell r="C291" t="str">
            <v>SISTEMA ELECTRICO</v>
          </cell>
          <cell r="D291" t="str">
            <v>ARNES</v>
          </cell>
        </row>
        <row r="292">
          <cell r="A292">
            <v>903</v>
          </cell>
          <cell r="B292" t="str">
            <v>ARNES IMPLEMENTO</v>
          </cell>
          <cell r="C292" t="str">
            <v>SISTEMA ELECTRICO</v>
          </cell>
          <cell r="D292" t="str">
            <v>ARNES</v>
          </cell>
        </row>
        <row r="293">
          <cell r="A293">
            <v>904</v>
          </cell>
          <cell r="B293" t="str">
            <v>ARNES MOTOR DIESEL</v>
          </cell>
          <cell r="C293" t="str">
            <v>SISTEMA ELECTRICO</v>
          </cell>
          <cell r="D293" t="str">
            <v>ARNES</v>
          </cell>
        </row>
        <row r="294">
          <cell r="A294">
            <v>905</v>
          </cell>
          <cell r="B294" t="str">
            <v>ARNES TRANSMISION</v>
          </cell>
          <cell r="C294" t="str">
            <v>SISTEMA ELECTRICO</v>
          </cell>
          <cell r="D294" t="str">
            <v>ARNES</v>
          </cell>
        </row>
        <row r="295">
          <cell r="A295">
            <v>911</v>
          </cell>
          <cell r="B295" t="str">
            <v>ECM IMPLEMENTO</v>
          </cell>
          <cell r="C295" t="str">
            <v>SISTEMA ELECTRICO</v>
          </cell>
          <cell r="D295" t="str">
            <v>ECM</v>
          </cell>
        </row>
        <row r="296">
          <cell r="A296">
            <v>912</v>
          </cell>
          <cell r="B296" t="str">
            <v>ECM MOTOR</v>
          </cell>
          <cell r="C296" t="str">
            <v>SISTEMA ELECTRICO</v>
          </cell>
          <cell r="D296" t="str">
            <v>ECM</v>
          </cell>
        </row>
        <row r="297">
          <cell r="A297">
            <v>913</v>
          </cell>
          <cell r="B297" t="str">
            <v>ECM TRANSMISION</v>
          </cell>
          <cell r="C297" t="str">
            <v>SISTEMA ELECTRICO</v>
          </cell>
          <cell r="D297" t="str">
            <v>ECM</v>
          </cell>
        </row>
        <row r="298">
          <cell r="A298">
            <v>914</v>
          </cell>
          <cell r="B298" t="str">
            <v>ECM VIMS (SISTEMA MONITOREO INFORMACION VITAL)</v>
          </cell>
          <cell r="C298" t="str">
            <v>SISTEMA ELECTRICO</v>
          </cell>
          <cell r="D298" t="str">
            <v>ECM</v>
          </cell>
        </row>
        <row r="299">
          <cell r="A299">
            <v>1001</v>
          </cell>
          <cell r="B299" t="str">
            <v>BOMBA REFRIGERACION ACEITE IMPLEMENTO PILOTO</v>
          </cell>
          <cell r="C299" t="str">
            <v>SISTEMA HIDRAULICO</v>
          </cell>
          <cell r="D299" t="str">
            <v>SISTEMA DE REFRIGERACION</v>
          </cell>
        </row>
        <row r="300">
          <cell r="A300">
            <v>1002</v>
          </cell>
          <cell r="B300" t="str">
            <v>ENFRIADOR ACEITE IMPLEMENTO</v>
          </cell>
          <cell r="C300" t="str">
            <v>SISTEMA HIDRAULICO</v>
          </cell>
          <cell r="D300" t="str">
            <v>SISTEMA DE REFRIGERACION</v>
          </cell>
        </row>
        <row r="301">
          <cell r="A301">
            <v>1003</v>
          </cell>
          <cell r="B301" t="str">
            <v>ENFRIADOR ACEITE TRANSMISION</v>
          </cell>
          <cell r="C301" t="str">
            <v>SISTEMA HIDRAULICO</v>
          </cell>
          <cell r="D301" t="str">
            <v>SISTEMA DE REFRIGERACION</v>
          </cell>
        </row>
        <row r="302">
          <cell r="A302">
            <v>1004</v>
          </cell>
          <cell r="B302" t="str">
            <v>FILTRO ACEITE REFRIGERACION IMPLEMENTO</v>
          </cell>
          <cell r="C302" t="str">
            <v>SISTEMA HIDRAULICO</v>
          </cell>
          <cell r="D302" t="str">
            <v>SISTEMA DE REFRIGERACION</v>
          </cell>
        </row>
        <row r="303">
          <cell r="A303">
            <v>1009</v>
          </cell>
          <cell r="B303" t="str">
            <v>BOMBA DE DIRECCION DERECHA</v>
          </cell>
          <cell r="C303" t="str">
            <v>SISTEMA HIDRAULICO</v>
          </cell>
          <cell r="D303" t="str">
            <v>SISTEMA DIRECCION</v>
          </cell>
        </row>
        <row r="304">
          <cell r="A304">
            <v>1010</v>
          </cell>
          <cell r="B304" t="str">
            <v>BOMBA DE DIRECCION IZQUIERDA</v>
          </cell>
          <cell r="C304" t="str">
            <v>SISTEMA HIDRAULICO</v>
          </cell>
          <cell r="D304" t="str">
            <v>SISTEMA DIRECCION</v>
          </cell>
        </row>
        <row r="305">
          <cell r="A305">
            <v>1011</v>
          </cell>
          <cell r="B305" t="str">
            <v>BOMBA ENFRIAMIENTO DIRECCION</v>
          </cell>
          <cell r="C305" t="str">
            <v>SISTEMA HIDRAULICO</v>
          </cell>
          <cell r="D305" t="str">
            <v>SISTEMA DIRECCION</v>
          </cell>
        </row>
        <row r="306">
          <cell r="A306">
            <v>1012</v>
          </cell>
          <cell r="B306" t="str">
            <v>BOMBA SECUNDARIA DE DIRECCION</v>
          </cell>
          <cell r="C306" t="str">
            <v>SISTEMA HIDRAULICO</v>
          </cell>
          <cell r="D306" t="str">
            <v>SISTEMA DIRECCION</v>
          </cell>
        </row>
        <row r="307">
          <cell r="A307">
            <v>1013</v>
          </cell>
          <cell r="B307" t="str">
            <v>CILINDRO DE DIRECCION DERECHO</v>
          </cell>
          <cell r="C307" t="str">
            <v>SISTEMA HIDRAULICO</v>
          </cell>
          <cell r="D307" t="str">
            <v>SISTEMA DIRECCION</v>
          </cell>
        </row>
        <row r="308">
          <cell r="A308">
            <v>1014</v>
          </cell>
          <cell r="B308" t="str">
            <v>CILINDRO DE DIRECCION IZQUIERDO</v>
          </cell>
          <cell r="C308" t="str">
            <v>SISTEMA HIDRAULICO</v>
          </cell>
          <cell r="D308" t="str">
            <v>SISTEMA DIRECCION</v>
          </cell>
        </row>
        <row r="309">
          <cell r="A309">
            <v>1015</v>
          </cell>
          <cell r="B309" t="str">
            <v>EMBRAGUE DIRECCIONAL</v>
          </cell>
          <cell r="C309" t="str">
            <v>SISTEMA HIDRAULICO</v>
          </cell>
          <cell r="D309" t="str">
            <v>SISTEMA DIRECCION</v>
          </cell>
        </row>
        <row r="310">
          <cell r="A310">
            <v>1016</v>
          </cell>
          <cell r="B310" t="str">
            <v>ENFRIADOR DIRECCION Y FRENO</v>
          </cell>
          <cell r="C310" t="str">
            <v>SISTEMA HIDRAULICO</v>
          </cell>
          <cell r="D310" t="str">
            <v>SISTEMA DIRECCION</v>
          </cell>
        </row>
        <row r="311">
          <cell r="A311">
            <v>1017</v>
          </cell>
          <cell r="B311" t="str">
            <v>FILTRO ENFRIAMIENTO DIRECCION</v>
          </cell>
          <cell r="C311" t="str">
            <v>SISTEMA HIDRAULICO</v>
          </cell>
          <cell r="D311" t="str">
            <v>SISTEMA DIRECCION</v>
          </cell>
        </row>
        <row r="312">
          <cell r="A312">
            <v>1018</v>
          </cell>
          <cell r="B312" t="str">
            <v>FILTROS DRENAJE</v>
          </cell>
          <cell r="C312" t="str">
            <v>SISTEMA HIDRAULICO</v>
          </cell>
          <cell r="D312" t="str">
            <v>SISTEMA DIRECCION</v>
          </cell>
        </row>
        <row r="313">
          <cell r="A313">
            <v>1019</v>
          </cell>
          <cell r="B313" t="str">
            <v>GRUPO DE VALVULA COMPENSADORA</v>
          </cell>
          <cell r="C313" t="str">
            <v>SISTEMA HIDRAULICO</v>
          </cell>
          <cell r="D313" t="str">
            <v>SISTEMA DIRECCION</v>
          </cell>
        </row>
        <row r="314">
          <cell r="A314">
            <v>1020</v>
          </cell>
          <cell r="B314" t="str">
            <v>MALLAS DE ALTA PRESION</v>
          </cell>
          <cell r="C314" t="str">
            <v>SISTEMA HIDRAULICO</v>
          </cell>
          <cell r="D314" t="str">
            <v>SISTEMA DIRECCION</v>
          </cell>
        </row>
        <row r="315">
          <cell r="A315">
            <v>1024</v>
          </cell>
          <cell r="B315" t="str">
            <v>TK HIDRAULICO DIRECCION Y FRENO</v>
          </cell>
          <cell r="C315" t="str">
            <v>SISTEMA HIDRAULICO</v>
          </cell>
          <cell r="D315" t="str">
            <v>SISTEMA DIRECCION</v>
          </cell>
        </row>
        <row r="316">
          <cell r="A316">
            <v>1025</v>
          </cell>
          <cell r="B316" t="str">
            <v>VALVULA CONTROL DIRECCION</v>
          </cell>
          <cell r="C316" t="str">
            <v>SISTEMA HIDRAULICO</v>
          </cell>
          <cell r="D316" t="str">
            <v>SISTEMA DIRECCION</v>
          </cell>
        </row>
        <row r="317">
          <cell r="A317">
            <v>1026</v>
          </cell>
          <cell r="B317" t="str">
            <v>VALVULA DIVERTE</v>
          </cell>
          <cell r="C317" t="str">
            <v>SISTEMA HIDRAULICO</v>
          </cell>
          <cell r="D317" t="str">
            <v>SISTEMA DIRECCION</v>
          </cell>
        </row>
        <row r="318">
          <cell r="A318">
            <v>1027</v>
          </cell>
          <cell r="B318" t="str">
            <v>VALVULA NEUTRALIZADORA</v>
          </cell>
          <cell r="C318" t="str">
            <v>SISTEMA HIDRAULICO</v>
          </cell>
          <cell r="D318" t="str">
            <v>SISTEMA DIRECCION</v>
          </cell>
        </row>
        <row r="319">
          <cell r="A319">
            <v>1028</v>
          </cell>
          <cell r="B319" t="str">
            <v>VALVULA PILOTO</v>
          </cell>
          <cell r="C319" t="str">
            <v>SISTEMA HIDRAULICO</v>
          </cell>
          <cell r="D319" t="str">
            <v>SISTEMA DIRECCION</v>
          </cell>
        </row>
        <row r="320">
          <cell r="A320">
            <v>1029</v>
          </cell>
          <cell r="B320" t="str">
            <v>VALVULA REDUCTORA DE PRESION</v>
          </cell>
          <cell r="C320" t="str">
            <v>SISTEMA HIDRAULICO</v>
          </cell>
          <cell r="D320" t="str">
            <v>SISTEMA DIRECCION</v>
          </cell>
        </row>
        <row r="321">
          <cell r="A321">
            <v>1030</v>
          </cell>
          <cell r="B321" t="str">
            <v>ACTUADOR FRENO DE PARQUEO</v>
          </cell>
          <cell r="C321" t="str">
            <v>SISTEMA HIDRAULICO</v>
          </cell>
          <cell r="D321" t="str">
            <v>SISTEMA FRENO</v>
          </cell>
        </row>
        <row r="322">
          <cell r="A322">
            <v>1031</v>
          </cell>
          <cell r="B322" t="str">
            <v>ACUMULADORES DE FRENO</v>
          </cell>
          <cell r="C322" t="str">
            <v>SISTEMA HIDRAULICO</v>
          </cell>
          <cell r="D322" t="str">
            <v>SISTEMA FRENO</v>
          </cell>
        </row>
        <row r="323">
          <cell r="A323">
            <v>1032</v>
          </cell>
          <cell r="B323" t="str">
            <v>BOMBA DE FRENO</v>
          </cell>
          <cell r="C323" t="str">
            <v>SISTEMA HIDRAULICO</v>
          </cell>
          <cell r="D323" t="str">
            <v>SISTEMA FRENO</v>
          </cell>
        </row>
        <row r="324">
          <cell r="A324">
            <v>1033</v>
          </cell>
          <cell r="B324" t="str">
            <v>BOMBA ENFRIADORA DE FRENO</v>
          </cell>
          <cell r="C324" t="str">
            <v>SISTEMA HIDRAULICO</v>
          </cell>
          <cell r="D324" t="str">
            <v>SISTEMA FRENO</v>
          </cell>
        </row>
        <row r="325">
          <cell r="A325">
            <v>1034</v>
          </cell>
          <cell r="B325" t="str">
            <v>FRENO DE PARQUEO</v>
          </cell>
          <cell r="C325" t="str">
            <v>SISTEMA HIDRAULICO</v>
          </cell>
          <cell r="D325" t="str">
            <v>SISTEMA FRENO</v>
          </cell>
        </row>
        <row r="326">
          <cell r="A326">
            <v>1035</v>
          </cell>
          <cell r="B326" t="str">
            <v>FRENO DE SERVICIO</v>
          </cell>
          <cell r="C326" t="str">
            <v>SISTEMA HIDRAULICO</v>
          </cell>
          <cell r="D326" t="str">
            <v>SISTEMA FRENO</v>
          </cell>
        </row>
        <row r="327">
          <cell r="A327">
            <v>1038</v>
          </cell>
          <cell r="B327" t="str">
            <v>TK HIDRAULICO REFRIGERACION DE FRENO</v>
          </cell>
          <cell r="C327" t="str">
            <v>SISTEMA HIDRAULICO</v>
          </cell>
          <cell r="D327" t="str">
            <v>SISTEMA FRENO</v>
          </cell>
        </row>
        <row r="328">
          <cell r="A328">
            <v>1039</v>
          </cell>
          <cell r="B328" t="str">
            <v>VALVULA FRENO DE PARQUEO</v>
          </cell>
          <cell r="C328" t="str">
            <v>SISTEMA HIDRAULICO</v>
          </cell>
          <cell r="D328" t="str">
            <v>SISTEMA FRENO</v>
          </cell>
        </row>
        <row r="329">
          <cell r="A329">
            <v>1040</v>
          </cell>
          <cell r="B329" t="str">
            <v>VALVULA FRENO DE SERVICIO</v>
          </cell>
          <cell r="C329" t="str">
            <v>SISTEMA HIDRAULICO</v>
          </cell>
          <cell r="D329" t="str">
            <v>SISTEMA FRENO</v>
          </cell>
        </row>
        <row r="330">
          <cell r="A330">
            <v>1041</v>
          </cell>
          <cell r="B330" t="str">
            <v>BOMBA IMPLEMENTO PRINCIPAL</v>
          </cell>
          <cell r="C330" t="str">
            <v>SISTEMA HIDRAULICO</v>
          </cell>
          <cell r="D330" t="str">
            <v>SISTEMA IMPLEMENTO (LEVANTE Y VOLTEO)</v>
          </cell>
        </row>
        <row r="331">
          <cell r="A331">
            <v>1042</v>
          </cell>
          <cell r="B331" t="str">
            <v>BOMBA IMPLEMENTO SECUNDARIA DERECHA</v>
          </cell>
          <cell r="C331" t="str">
            <v>SISTEMA HIDRAULICO</v>
          </cell>
          <cell r="D331" t="str">
            <v>SISTEMA IMPLEMENTO (LEVANTE Y VOLTEO)</v>
          </cell>
        </row>
        <row r="332">
          <cell r="A332">
            <v>1043</v>
          </cell>
          <cell r="B332" t="str">
            <v>BOMBA IMPLEMENTO SECUNDARIA IZQUIERDA</v>
          </cell>
          <cell r="C332" t="str">
            <v>SISTEMA HIDRAULICO</v>
          </cell>
          <cell r="D332" t="str">
            <v>SISTEMA IMPLEMENTO (LEVANTE Y VOLTEO)</v>
          </cell>
        </row>
        <row r="333">
          <cell r="A333">
            <v>1046</v>
          </cell>
          <cell r="B333" t="str">
            <v>CILINDRO LEVANTE RIPPER DERECHO</v>
          </cell>
          <cell r="C333" t="str">
            <v>SISTEMA HIDRAULICO</v>
          </cell>
          <cell r="D333" t="str">
            <v>SISTEMA IMPLEMENTO (LEVANTE Y VOLTEO)</v>
          </cell>
        </row>
        <row r="334">
          <cell r="A334">
            <v>1047</v>
          </cell>
          <cell r="B334" t="str">
            <v>CILINDRO LEVANTE RIPPER IZQUIERDO</v>
          </cell>
          <cell r="C334" t="str">
            <v>SISTEMA HIDRAULICO</v>
          </cell>
          <cell r="D334" t="str">
            <v>SISTEMA IMPLEMENTO (LEVANTE Y VOLTEO)</v>
          </cell>
        </row>
        <row r="335">
          <cell r="A335">
            <v>1048</v>
          </cell>
          <cell r="B335" t="str">
            <v>CILINDRO PASADOR RIPPER</v>
          </cell>
          <cell r="C335" t="str">
            <v>SISTEMA HIDRAULICO</v>
          </cell>
          <cell r="D335" t="str">
            <v>SISTEMA IMPLEMENTO (LEVANTE Y VOLTEO)</v>
          </cell>
        </row>
        <row r="336">
          <cell r="A336">
            <v>1050</v>
          </cell>
          <cell r="B336" t="str">
            <v>CILINDRO TILT DERECHO RIPPER</v>
          </cell>
          <cell r="C336" t="str">
            <v>SISTEMA HIDRAULICO</v>
          </cell>
          <cell r="D336" t="str">
            <v>SISTEMA IMPLEMENTO (LEVANTE Y VOLTEO)</v>
          </cell>
        </row>
        <row r="337">
          <cell r="A337">
            <v>1052</v>
          </cell>
          <cell r="B337" t="str">
            <v>CILINDRO TILT IZQUIERDO RIPPER</v>
          </cell>
          <cell r="C337" t="str">
            <v>SISTEMA HIDRAULICO</v>
          </cell>
          <cell r="D337" t="str">
            <v>SISTEMA IMPLEMENTO (LEVANTE Y VOLTEO)</v>
          </cell>
        </row>
        <row r="338">
          <cell r="A338">
            <v>1053</v>
          </cell>
          <cell r="B338" t="str">
            <v>FILTO DRENAJE CAJA BOMBA IMPLEMENTO</v>
          </cell>
          <cell r="C338" t="str">
            <v>SISTEMA HIDRAULICO</v>
          </cell>
          <cell r="D338" t="str">
            <v>SISTEMA IMPLEMENTO (LEVANTE Y VOLTEO)</v>
          </cell>
        </row>
        <row r="339">
          <cell r="A339">
            <v>1054</v>
          </cell>
          <cell r="B339" t="str">
            <v>FILTO IMPLEMENTO</v>
          </cell>
          <cell r="C339" t="str">
            <v>SISTEMA HIDRAULICO</v>
          </cell>
          <cell r="D339" t="str">
            <v>SISTEMA IMPLEMENTO (LEVANTE Y VOLTEO)</v>
          </cell>
        </row>
        <row r="340">
          <cell r="A340">
            <v>1055</v>
          </cell>
          <cell r="B340" t="str">
            <v>LINEAS Y MANGUERAS HIDRAULICAS</v>
          </cell>
          <cell r="C340" t="str">
            <v>SISTEMA HIDRAULICO</v>
          </cell>
          <cell r="D340" t="str">
            <v>SISTEMA IMPLEMENTO (LEVANTE Y VOLTEO)</v>
          </cell>
        </row>
        <row r="341">
          <cell r="A341">
            <v>1056</v>
          </cell>
          <cell r="B341" t="str">
            <v>MALLAS DE ALTA PRESION</v>
          </cell>
          <cell r="C341" t="str">
            <v>SISTEMA HIDRAULICO</v>
          </cell>
          <cell r="D341" t="str">
            <v>SISTEMA IMPLEMENTO (LEVANTE Y VOLTEO)</v>
          </cell>
        </row>
        <row r="342">
          <cell r="A342">
            <v>1057</v>
          </cell>
          <cell r="B342" t="str">
            <v>CILINDRO LEVANTE HOJA</v>
          </cell>
          <cell r="C342" t="str">
            <v>SISTEMA HIDRAULICO</v>
          </cell>
          <cell r="D342" t="str">
            <v>SISTEMA IMPLEMENTO (LEVANTE Y VOLTEO)</v>
          </cell>
        </row>
        <row r="343">
          <cell r="A343">
            <v>1059</v>
          </cell>
          <cell r="B343" t="str">
            <v>TANQUE HIDRAULICO</v>
          </cell>
          <cell r="C343" t="str">
            <v>SISTEMA HIDRAULICO</v>
          </cell>
          <cell r="D343" t="str">
            <v>SISTEMA IMPLEMENTO (LEVANTE Y VOLTEO)</v>
          </cell>
        </row>
        <row r="344">
          <cell r="A344">
            <v>1060</v>
          </cell>
          <cell r="B344" t="str">
            <v>VALULA CONTROL PRINCIPAL (VALVULA IMPLEMENTO)</v>
          </cell>
          <cell r="C344" t="str">
            <v>SISTEMA HIDRAULICO</v>
          </cell>
          <cell r="D344" t="str">
            <v>SISTEMA IMPLEMENTO (LEVANTE Y VOLTEO)</v>
          </cell>
        </row>
        <row r="345">
          <cell r="A345">
            <v>1061</v>
          </cell>
          <cell r="B345" t="str">
            <v>VALVULA DE ALIVIO PRINCIPAL</v>
          </cell>
          <cell r="C345" t="str">
            <v>SISTEMA HIDRAULICO</v>
          </cell>
          <cell r="D345" t="str">
            <v>SISTEMA IMPLEMENTO (LEVANTE Y VOLTEO)</v>
          </cell>
        </row>
        <row r="346">
          <cell r="A346">
            <v>1062</v>
          </cell>
          <cell r="B346" t="str">
            <v>BOMBA PILOTO</v>
          </cell>
          <cell r="C346" t="str">
            <v>SISTEMA HIDRAULICO</v>
          </cell>
          <cell r="D346" t="str">
            <v>SISTEMA PILOTO</v>
          </cell>
        </row>
        <row r="347">
          <cell r="A347">
            <v>1063</v>
          </cell>
          <cell r="B347" t="str">
            <v>FILTRO PILOTO</v>
          </cell>
          <cell r="C347" t="str">
            <v>SISTEMA HIDRAULICO</v>
          </cell>
          <cell r="D347" t="str">
            <v>SISTEMA PILOTO</v>
          </cell>
        </row>
        <row r="348">
          <cell r="A348">
            <v>1067</v>
          </cell>
          <cell r="B348" t="str">
            <v>VALVULA ALIVIO PILOTO</v>
          </cell>
          <cell r="C348" t="str">
            <v>SISTEMA HIDRAULICO</v>
          </cell>
          <cell r="D348" t="str">
            <v>SISTEMA PILOTO</v>
          </cell>
        </row>
        <row r="349">
          <cell r="A349">
            <v>1068</v>
          </cell>
          <cell r="B349" t="str">
            <v>VALVULA CONTROL PILOTO</v>
          </cell>
          <cell r="C349" t="str">
            <v>SISTEMA HIDRAULICO</v>
          </cell>
          <cell r="D349" t="str">
            <v>SISTEMA PILOTO</v>
          </cell>
        </row>
        <row r="350">
          <cell r="A350">
            <v>1189</v>
          </cell>
          <cell r="B350" t="str">
            <v>LUBRICACION</v>
          </cell>
          <cell r="C350" t="str">
            <v>SISTEMA LUBRICACION</v>
          </cell>
          <cell r="D350" t="str">
            <v>Lubricacion</v>
          </cell>
        </row>
        <row r="351">
          <cell r="A351">
            <v>1190</v>
          </cell>
          <cell r="B351" t="str">
            <v>BOMBA DE ENGRASE</v>
          </cell>
          <cell r="C351" t="str">
            <v>SISTEMA LUBRICACION</v>
          </cell>
          <cell r="D351" t="str">
            <v>Bomba lubricacion</v>
          </cell>
        </row>
        <row r="352">
          <cell r="A352">
            <v>1198</v>
          </cell>
          <cell r="B352" t="str">
            <v>LINEAS GRASA</v>
          </cell>
          <cell r="C352" t="str">
            <v>SISTEMA LUBRICACION</v>
          </cell>
          <cell r="D352" t="str">
            <v>Lineas lubricacion</v>
          </cell>
        </row>
        <row r="353">
          <cell r="A353">
            <v>1209</v>
          </cell>
          <cell r="B353" t="str">
            <v>SISTEMA CENTRALIZADO GRASA</v>
          </cell>
          <cell r="C353" t="str">
            <v>SISTEMA LUBRICACION</v>
          </cell>
          <cell r="D353" t="str">
            <v>Sistema centralizado lubricacion</v>
          </cell>
        </row>
        <row r="354">
          <cell r="A354">
            <v>1348</v>
          </cell>
          <cell r="B354" t="str">
            <v>ALARMA ACCION SONORA</v>
          </cell>
          <cell r="C354" t="str">
            <v>SISTEMA PROTECCION Y ALARMAS</v>
          </cell>
          <cell r="D354" t="str">
            <v>Alarma</v>
          </cell>
        </row>
        <row r="355">
          <cell r="A355">
            <v>1349</v>
          </cell>
          <cell r="B355" t="str">
            <v>ALARMA RETROCESO</v>
          </cell>
          <cell r="C355" t="str">
            <v>SISTEMA PROTECCION Y ALARMAS</v>
          </cell>
          <cell r="D355" t="str">
            <v>Alarma</v>
          </cell>
        </row>
        <row r="356">
          <cell r="A356">
            <v>1353</v>
          </cell>
          <cell r="B356" t="str">
            <v>LUZ ALARMA</v>
          </cell>
          <cell r="C356" t="str">
            <v>SISTEMA PROTECCION Y ALARMAS</v>
          </cell>
          <cell r="D356" t="str">
            <v>Luz alarma</v>
          </cell>
        </row>
        <row r="357">
          <cell r="A357">
            <v>1366</v>
          </cell>
          <cell r="B357" t="str">
            <v>SISTEMA CONTRA INCENDIOS</v>
          </cell>
          <cell r="C357" t="str">
            <v>SISTEMA PROTECCION Y ALARMAS</v>
          </cell>
          <cell r="D357" t="str">
            <v>Sistema contra incendios</v>
          </cell>
        </row>
        <row r="358">
          <cell r="A358">
            <v>1310</v>
          </cell>
          <cell r="B358" t="str">
            <v>ACOPLAMIENTO CONVERTIDOR TORQUE-TRANSMISION</v>
          </cell>
          <cell r="C358" t="str">
            <v>SISTEMA TRANSMISIÓN DE LA POTENCIA</v>
          </cell>
          <cell r="D358" t="str">
            <v>Transmision</v>
          </cell>
        </row>
        <row r="359">
          <cell r="A359">
            <v>1313</v>
          </cell>
          <cell r="B359" t="str">
            <v>ACOPLAMIENTO RESORTE</v>
          </cell>
          <cell r="C359" t="str">
            <v>SISTEMA TRANSMISIÓN DE LA POTENCIA</v>
          </cell>
          <cell r="D359" t="str">
            <v>Transmision</v>
          </cell>
        </row>
        <row r="360">
          <cell r="A360">
            <v>1315</v>
          </cell>
          <cell r="B360" t="str">
            <v>BOMBA DE TRANSMISION</v>
          </cell>
          <cell r="C360" t="str">
            <v>SISTEMA TRANSMISIÓN DE LA POTENCIA</v>
          </cell>
          <cell r="D360" t="str">
            <v>Bomba transmision</v>
          </cell>
        </row>
        <row r="361">
          <cell r="A361">
            <v>1318</v>
          </cell>
          <cell r="B361" t="str">
            <v>CARDAN</v>
          </cell>
          <cell r="C361" t="str">
            <v>SISTEMA TRANSMISIÓN DE LA POTENCIA</v>
          </cell>
          <cell r="D361" t="str">
            <v>Cardan transmision</v>
          </cell>
        </row>
        <row r="362">
          <cell r="A362">
            <v>1319</v>
          </cell>
          <cell r="B362" t="str">
            <v>CONTROL TRANSMISION</v>
          </cell>
          <cell r="C362" t="str">
            <v>SISTEMA TRANSMISIÓN DE LA POTENCIA</v>
          </cell>
          <cell r="D362" t="str">
            <v>Control de transmision</v>
          </cell>
        </row>
        <row r="363">
          <cell r="A363">
            <v>1320</v>
          </cell>
          <cell r="B363" t="str">
            <v>CONVERTIDOR DE TORQUE</v>
          </cell>
          <cell r="C363" t="str">
            <v>SISTEMA TRANSMISIÓN DE LA POTENCIA</v>
          </cell>
          <cell r="D363" t="str">
            <v>Convertidor</v>
          </cell>
        </row>
        <row r="364">
          <cell r="A364">
            <v>1323</v>
          </cell>
          <cell r="B364" t="str">
            <v>EJE AUXILIAR PTO DELANTERA TRASERA</v>
          </cell>
          <cell r="C364" t="str">
            <v>SISTEMA TRANSMISIÓN DE LA POTENCIA</v>
          </cell>
          <cell r="D364" t="str">
            <v>Ejes PTO</v>
          </cell>
        </row>
        <row r="365">
          <cell r="A365">
            <v>1324</v>
          </cell>
          <cell r="B365" t="str">
            <v>EJE ENTRADA TRANSMISION</v>
          </cell>
          <cell r="C365" t="str">
            <v>SISTEMA TRANSMISIÓN DE LA POTENCIA</v>
          </cell>
          <cell r="D365" t="str">
            <v>Cardan transmision</v>
          </cell>
        </row>
        <row r="366">
          <cell r="A366">
            <v>1325</v>
          </cell>
          <cell r="B366" t="str">
            <v>EJE MANDO FINAL POS 1</v>
          </cell>
          <cell r="C366" t="str">
            <v>SISTEMA TRANSMISIÓN DE LA POTENCIA</v>
          </cell>
          <cell r="D366" t="str">
            <v>Eje mando final</v>
          </cell>
        </row>
        <row r="367">
          <cell r="A367">
            <v>1326</v>
          </cell>
          <cell r="B367" t="str">
            <v>EJE MANDO FINAL POS 2</v>
          </cell>
          <cell r="C367" t="str">
            <v>SISTEMA TRANSMISIÓN DE LA POTENCIA</v>
          </cell>
          <cell r="D367" t="str">
            <v>Eje mando final</v>
          </cell>
        </row>
        <row r="368">
          <cell r="A368">
            <v>1330</v>
          </cell>
          <cell r="B368" t="str">
            <v>EJE SALIDA CONVERTIDOR</v>
          </cell>
          <cell r="C368" t="str">
            <v>SISTEMA TRANSMISIÓN DE LA POTENCIA</v>
          </cell>
          <cell r="D368" t="str">
            <v>Cardan transmision</v>
          </cell>
        </row>
        <row r="369">
          <cell r="A369">
            <v>1331</v>
          </cell>
          <cell r="B369" t="str">
            <v>ENFRIADOR DE ACEITE TRANSMISION DELANTERA</v>
          </cell>
          <cell r="C369" t="str">
            <v>SISTEMA TRANSMISIÓN DE LA POTENCIA</v>
          </cell>
          <cell r="D369" t="str">
            <v>Enfriamiento transmision</v>
          </cell>
        </row>
        <row r="370">
          <cell r="A370">
            <v>1333</v>
          </cell>
          <cell r="B370" t="str">
            <v>FILTRO ACEITE TRANSMISION</v>
          </cell>
          <cell r="C370" t="str">
            <v>SISTEMA TRANSMISIÓN DE LA POTENCIA</v>
          </cell>
          <cell r="D370" t="str">
            <v>Sistema hidraulico transmision</v>
          </cell>
        </row>
        <row r="371">
          <cell r="A371">
            <v>1335</v>
          </cell>
          <cell r="B371" t="str">
            <v>MANDO FINAL POSICION 1</v>
          </cell>
          <cell r="C371" t="str">
            <v>SISTEMA TRANSMISIÓN DE LA POTENCIA</v>
          </cell>
          <cell r="D371" t="str">
            <v>Mandos finales</v>
          </cell>
        </row>
        <row r="372">
          <cell r="A372">
            <v>1336</v>
          </cell>
          <cell r="B372" t="str">
            <v>MANDO FINAL POSICION 2</v>
          </cell>
          <cell r="C372" t="str">
            <v>SISTEMA TRANSMISIÓN DE LA POTENCIA</v>
          </cell>
          <cell r="D372" t="str">
            <v>Mandos finales</v>
          </cell>
        </row>
        <row r="373">
          <cell r="A373">
            <v>1342</v>
          </cell>
          <cell r="B373" t="str">
            <v>PEDAL IZQUIERDO (VV MODULADORA)</v>
          </cell>
          <cell r="C373" t="str">
            <v>SISTEMA TRANSMISIÓN DE LA POTENCIA</v>
          </cell>
          <cell r="D373" t="str">
            <v>Sistema hidráulico transmision</v>
          </cell>
        </row>
        <row r="374">
          <cell r="A374">
            <v>1345</v>
          </cell>
          <cell r="B374" t="str">
            <v>SENSOR TEMPERATURA ACEITE TRANSMISION</v>
          </cell>
          <cell r="C374" t="str">
            <v>SISTEMA TRANSMISIÓN DE LA POTENCIA</v>
          </cell>
          <cell r="D374" t="str">
            <v>Sensor sistema transmision</v>
          </cell>
        </row>
        <row r="375">
          <cell r="A375">
            <v>1346</v>
          </cell>
          <cell r="B375" t="str">
            <v>TRANSMISION</v>
          </cell>
          <cell r="C375" t="str">
            <v>SISTEMA TRANSMISIÓN DE LA POTENCIA</v>
          </cell>
          <cell r="D375" t="str">
            <v>Transmision</v>
          </cell>
        </row>
        <row r="376">
          <cell r="A376">
            <v>1347</v>
          </cell>
          <cell r="B376" t="str">
            <v>VALVULA PRIORIDAD</v>
          </cell>
          <cell r="C376" t="str">
            <v>SISTEMA TRANSMISIÓN DE LA POTENCIA</v>
          </cell>
          <cell r="D376" t="str">
            <v>Sistema hidráulico transmision</v>
          </cell>
        </row>
        <row r="377">
          <cell r="A377">
            <v>30</v>
          </cell>
          <cell r="B377" t="str">
            <v>ANILLOS ROZANTES</v>
          </cell>
          <cell r="C377" t="str">
            <v>ALTERNADOR PRINCIPAL</v>
          </cell>
          <cell r="D377" t="str">
            <v>Componentes alternador principal</v>
          </cell>
        </row>
        <row r="378">
          <cell r="A378">
            <v>31</v>
          </cell>
          <cell r="B378" t="str">
            <v>CARBONES</v>
          </cell>
          <cell r="C378" t="str">
            <v>ALTERNADOR PRINCIPAL</v>
          </cell>
          <cell r="D378" t="str">
            <v>Componentes alternador principal</v>
          </cell>
        </row>
        <row r="379">
          <cell r="A379">
            <v>32</v>
          </cell>
          <cell r="B379" t="str">
            <v>CARCASA O CARACOLA DE FIBRA</v>
          </cell>
          <cell r="C379" t="str">
            <v>ALTERNADOR PRINCIPAL</v>
          </cell>
          <cell r="D379" t="str">
            <v>Componentes alternador principal</v>
          </cell>
        </row>
        <row r="380">
          <cell r="A380">
            <v>33</v>
          </cell>
          <cell r="B380" t="str">
            <v>DUCTOS CNE</v>
          </cell>
          <cell r="C380" t="str">
            <v>ALTERNADOR PRINCIPAL</v>
          </cell>
          <cell r="D380" t="str">
            <v>Componentes alternador principal</v>
          </cell>
        </row>
        <row r="381">
          <cell r="A381">
            <v>35</v>
          </cell>
          <cell r="B381" t="str">
            <v>PICK UP MAGNETICO (RPM)</v>
          </cell>
          <cell r="C381" t="str">
            <v>ALTERNADOR PRINCIPAL</v>
          </cell>
          <cell r="D381" t="str">
            <v>Componentes alternador principal</v>
          </cell>
        </row>
        <row r="382">
          <cell r="A382">
            <v>36</v>
          </cell>
          <cell r="B382" t="str">
            <v>PORTA CARBON</v>
          </cell>
          <cell r="C382" t="str">
            <v>ALTERNADOR PRINCIPAL</v>
          </cell>
          <cell r="D382" t="str">
            <v>Componentes alternador principal</v>
          </cell>
        </row>
        <row r="383">
          <cell r="A383">
            <v>37</v>
          </cell>
          <cell r="B383" t="str">
            <v>ROTOR CENTRAL</v>
          </cell>
          <cell r="C383" t="str">
            <v>ALTERNADOR PRINCIPAL</v>
          </cell>
          <cell r="D383" t="str">
            <v>Componentes alternador principal</v>
          </cell>
        </row>
        <row r="384">
          <cell r="A384">
            <v>50</v>
          </cell>
          <cell r="B384" t="str">
            <v>ASIENTO COPILOTO</v>
          </cell>
          <cell r="C384" t="str">
            <v>CABINA</v>
          </cell>
          <cell r="D384" t="str">
            <v>Asientos</v>
          </cell>
        </row>
        <row r="385">
          <cell r="A385">
            <v>51</v>
          </cell>
          <cell r="B385" t="str">
            <v>ASIENTO PILOTO</v>
          </cell>
          <cell r="C385" t="str">
            <v>CABINA</v>
          </cell>
          <cell r="D385" t="str">
            <v>Asientos</v>
          </cell>
        </row>
        <row r="386">
          <cell r="A386">
            <v>53</v>
          </cell>
          <cell r="B386" t="str">
            <v>BLOWER AIRE ACONDICIONADO</v>
          </cell>
          <cell r="C386" t="str">
            <v>CABINA</v>
          </cell>
          <cell r="D386" t="str">
            <v>Aire acondicionado</v>
          </cell>
        </row>
        <row r="387">
          <cell r="A387">
            <v>54</v>
          </cell>
          <cell r="B387" t="str">
            <v>CAÑERIA</v>
          </cell>
          <cell r="C387" t="str">
            <v>CABINA</v>
          </cell>
          <cell r="D387" t="str">
            <v>Aire acondicionado</v>
          </cell>
        </row>
        <row r="388">
          <cell r="A388">
            <v>56</v>
          </cell>
          <cell r="B388" t="str">
            <v>COMPRESOR A/C</v>
          </cell>
          <cell r="C388" t="str">
            <v>CABINA</v>
          </cell>
          <cell r="D388" t="str">
            <v>Aire acondicionado</v>
          </cell>
        </row>
        <row r="389">
          <cell r="A389">
            <v>57</v>
          </cell>
          <cell r="B389" t="str">
            <v>CONDENSADOR</v>
          </cell>
          <cell r="C389" t="str">
            <v>CABINA</v>
          </cell>
          <cell r="D389" t="str">
            <v>Aire acondicionado</v>
          </cell>
        </row>
        <row r="390">
          <cell r="A390">
            <v>58</v>
          </cell>
          <cell r="B390" t="str">
            <v>DIFUSORES A/C</v>
          </cell>
          <cell r="C390" t="str">
            <v>CABINA</v>
          </cell>
          <cell r="D390" t="str">
            <v>Aire acondicionado</v>
          </cell>
        </row>
        <row r="391">
          <cell r="A391">
            <v>59</v>
          </cell>
          <cell r="B391" t="str">
            <v>ESTRUCTURA</v>
          </cell>
          <cell r="C391" t="str">
            <v>CABINA</v>
          </cell>
          <cell r="D391" t="str">
            <v>Estructura</v>
          </cell>
        </row>
        <row r="392">
          <cell r="A392">
            <v>60</v>
          </cell>
          <cell r="B392" t="str">
            <v>FILTRO CABINA</v>
          </cell>
          <cell r="C392" t="str">
            <v>CABINA</v>
          </cell>
          <cell r="D392" t="str">
            <v>Aire acondicionado</v>
          </cell>
        </row>
        <row r="393">
          <cell r="A393">
            <v>64</v>
          </cell>
          <cell r="B393" t="str">
            <v>PANEL DE INSTRUMENTOS/JOISTICK</v>
          </cell>
          <cell r="C393" t="str">
            <v>CABINA</v>
          </cell>
          <cell r="D393" t="str">
            <v>Instrumentos cabina</v>
          </cell>
        </row>
        <row r="394">
          <cell r="A394">
            <v>66</v>
          </cell>
          <cell r="B394" t="str">
            <v>PUERTAS CABINA</v>
          </cell>
          <cell r="C394" t="str">
            <v>CABINA</v>
          </cell>
          <cell r="D394" t="str">
            <v>Acceso cabina</v>
          </cell>
        </row>
        <row r="395">
          <cell r="A395">
            <v>67</v>
          </cell>
          <cell r="B395" t="str">
            <v xml:space="preserve">RADIO COMERCIAL  </v>
          </cell>
          <cell r="C395" t="str">
            <v>CABINA</v>
          </cell>
          <cell r="D395" t="str">
            <v>Entretenimiento cabina</v>
          </cell>
        </row>
        <row r="396">
          <cell r="A396">
            <v>68</v>
          </cell>
          <cell r="B396" t="str">
            <v xml:space="preserve">RADIO DE COMUNICACIÓN </v>
          </cell>
          <cell r="C396" t="str">
            <v>CABINA</v>
          </cell>
          <cell r="D396" t="str">
            <v>Comunicacion</v>
          </cell>
        </row>
        <row r="397">
          <cell r="A397">
            <v>69</v>
          </cell>
          <cell r="B397" t="str">
            <v>SELLADO CABINA</v>
          </cell>
          <cell r="C397" t="str">
            <v>CABINA</v>
          </cell>
          <cell r="D397" t="str">
            <v>Sellado cabina</v>
          </cell>
        </row>
        <row r="398">
          <cell r="A398">
            <v>71</v>
          </cell>
          <cell r="B398" t="str">
            <v xml:space="preserve">SISTEMA DE AIRE ACONDICIONADO </v>
          </cell>
          <cell r="C398" t="str">
            <v>CABINA</v>
          </cell>
          <cell r="D398" t="str">
            <v>Aire acondicionado</v>
          </cell>
        </row>
        <row r="399">
          <cell r="A399">
            <v>72</v>
          </cell>
          <cell r="B399" t="str">
            <v>SISTEMA DE COMUNICACIÓN ONLINE EQUIPO</v>
          </cell>
          <cell r="C399" t="str">
            <v>CABINA</v>
          </cell>
          <cell r="D399" t="str">
            <v>Comunicacion</v>
          </cell>
        </row>
        <row r="400">
          <cell r="A400">
            <v>73</v>
          </cell>
          <cell r="B400" t="str">
            <v xml:space="preserve">SISTEMA DISPATCH </v>
          </cell>
          <cell r="C400" t="str">
            <v>CABINA</v>
          </cell>
          <cell r="D400" t="str">
            <v>SISTEMA DISPATCH</v>
          </cell>
        </row>
        <row r="401">
          <cell r="A401">
            <v>74</v>
          </cell>
          <cell r="B401" t="str">
            <v>SWITCH FRENOS</v>
          </cell>
          <cell r="C401" t="str">
            <v>CABINA</v>
          </cell>
          <cell r="D401" t="str">
            <v>Switch cabina</v>
          </cell>
        </row>
        <row r="402">
          <cell r="A402">
            <v>75</v>
          </cell>
          <cell r="B402" t="str">
            <v>SWITCH LUCES</v>
          </cell>
          <cell r="C402" t="str">
            <v>CABINA</v>
          </cell>
          <cell r="D402" t="str">
            <v>Switch cabina</v>
          </cell>
        </row>
        <row r="403">
          <cell r="A403">
            <v>76</v>
          </cell>
          <cell r="B403" t="str">
            <v>VIDRIOS (PARABRISAS)</v>
          </cell>
          <cell r="C403" t="str">
            <v>CABINA</v>
          </cell>
          <cell r="D403" t="str">
            <v>Vidrios</v>
          </cell>
        </row>
        <row r="404">
          <cell r="A404">
            <v>77</v>
          </cell>
          <cell r="B404" t="str">
            <v>BOCINA</v>
          </cell>
          <cell r="C404" t="str">
            <v>CABINA</v>
          </cell>
          <cell r="D404" t="str">
            <v>Bocina</v>
          </cell>
        </row>
        <row r="405">
          <cell r="A405">
            <v>78</v>
          </cell>
          <cell r="B405" t="str">
            <v>CINTURON SEGURIDAD ASIENTO COPILOTO</v>
          </cell>
          <cell r="C405" t="str">
            <v>CABINA</v>
          </cell>
          <cell r="D405" t="str">
            <v>Cinturones seguridad</v>
          </cell>
        </row>
        <row r="406">
          <cell r="A406">
            <v>79</v>
          </cell>
          <cell r="B406" t="str">
            <v>CINTURON SEGURIDAD ASIENTO PILOTO</v>
          </cell>
          <cell r="C406" t="str">
            <v>CABINA</v>
          </cell>
          <cell r="D406" t="str">
            <v>Cinturones seguridad</v>
          </cell>
        </row>
        <row r="407">
          <cell r="A407">
            <v>225</v>
          </cell>
          <cell r="B407" t="str">
            <v>PERNO</v>
          </cell>
          <cell r="C407" t="str">
            <v>ESTRUCTURAS</v>
          </cell>
          <cell r="D407" t="str">
            <v>Pernos estructuras</v>
          </cell>
        </row>
        <row r="408">
          <cell r="A408">
            <v>126</v>
          </cell>
          <cell r="B408" t="str">
            <v>BARRA ESTABILIZADORA (HUESO PERRO)</v>
          </cell>
          <cell r="C408" t="str">
            <v>ESTRUCTURAS</v>
          </cell>
          <cell r="D408" t="str">
            <v>Estructuras suspension</v>
          </cell>
        </row>
        <row r="409">
          <cell r="A409">
            <v>127</v>
          </cell>
          <cell r="B409" t="str">
            <v>BASE MODULO POTENCIA (SUB FRAME)</v>
          </cell>
          <cell r="C409" t="str">
            <v>ESTRUCTURAS</v>
          </cell>
          <cell r="D409" t="str">
            <v>Estructuras modulo potencia</v>
          </cell>
        </row>
        <row r="410">
          <cell r="A410">
            <v>135</v>
          </cell>
          <cell r="B410" t="str">
            <v>BOTA PIEDRA</v>
          </cell>
          <cell r="C410" t="str">
            <v>ESTRUCTURAS</v>
          </cell>
          <cell r="D410" t="str">
            <v>Tolva</v>
          </cell>
        </row>
        <row r="411">
          <cell r="A411">
            <v>142</v>
          </cell>
          <cell r="B411" t="str">
            <v>CAJA AIRE</v>
          </cell>
          <cell r="C411" t="str">
            <v>ESTRUCTURAS</v>
          </cell>
          <cell r="D411" t="str">
            <v>Estructuras caja aire</v>
          </cell>
        </row>
        <row r="412">
          <cell r="A412">
            <v>145</v>
          </cell>
          <cell r="B412" t="str">
            <v>CHASSIS</v>
          </cell>
          <cell r="C412" t="str">
            <v>ESTRUCTURAS</v>
          </cell>
          <cell r="D412" t="str">
            <v>Chasis</v>
          </cell>
        </row>
        <row r="413">
          <cell r="A413">
            <v>148</v>
          </cell>
          <cell r="B413" t="str">
            <v>CILINDRO LEVANTE  (PASADOR)</v>
          </cell>
          <cell r="C413" t="str">
            <v>ESTRUCTURAS</v>
          </cell>
          <cell r="D413" t="str">
            <v>Levante de tolva</v>
          </cell>
        </row>
        <row r="414">
          <cell r="A414">
            <v>162</v>
          </cell>
          <cell r="B414" t="str">
            <v>ESCALERA VOLANTE/COLGANTE</v>
          </cell>
          <cell r="C414" t="str">
            <v>ESTRUCTURAS</v>
          </cell>
          <cell r="D414" t="str">
            <v>Acceso camión</v>
          </cell>
        </row>
        <row r="415">
          <cell r="A415">
            <v>163</v>
          </cell>
          <cell r="B415" t="str">
            <v>ESCALERAS ACCESO</v>
          </cell>
          <cell r="C415" t="str">
            <v>ESTRUCTURAS</v>
          </cell>
          <cell r="D415" t="str">
            <v>Acceso equipo</v>
          </cell>
        </row>
        <row r="416">
          <cell r="A416">
            <v>164</v>
          </cell>
          <cell r="B416" t="str">
            <v>ESPEJO DERECHO</v>
          </cell>
          <cell r="C416" t="str">
            <v>ESTRUCTURAS</v>
          </cell>
          <cell r="D416" t="str">
            <v>Espejos</v>
          </cell>
        </row>
        <row r="417">
          <cell r="A417">
            <v>165</v>
          </cell>
          <cell r="B417" t="str">
            <v>ESPEJO IZQUIERDO</v>
          </cell>
          <cell r="C417" t="str">
            <v>ESTRUCTURAS</v>
          </cell>
          <cell r="D417" t="str">
            <v>Espejos</v>
          </cell>
        </row>
        <row r="418">
          <cell r="A418">
            <v>166</v>
          </cell>
          <cell r="B418" t="str">
            <v>ESTANQUE HIDRAULICO</v>
          </cell>
          <cell r="C418" t="str">
            <v>ESTRUCTURAS</v>
          </cell>
          <cell r="D418" t="str">
            <v>Hidraulico</v>
          </cell>
        </row>
        <row r="419">
          <cell r="A419">
            <v>167</v>
          </cell>
          <cell r="B419" t="str">
            <v>ESTANQUE PETROLEO</v>
          </cell>
          <cell r="C419" t="str">
            <v>ESTRUCTURAS</v>
          </cell>
          <cell r="D419" t="str">
            <v>Combustible</v>
          </cell>
        </row>
        <row r="420">
          <cell r="A420">
            <v>172</v>
          </cell>
          <cell r="B420" t="str">
            <v>JUEGO MANGUERAS SISTEMA LEVANTE</v>
          </cell>
          <cell r="C420" t="str">
            <v>ESTRUCTURAS</v>
          </cell>
          <cell r="D420" t="str">
            <v>Sistema de levante</v>
          </cell>
        </row>
        <row r="421">
          <cell r="A421">
            <v>180</v>
          </cell>
          <cell r="B421" t="str">
            <v>PAD TOLVA (AMORTIGUACIÓN)</v>
          </cell>
          <cell r="C421" t="str">
            <v>ESTRUCTURAS</v>
          </cell>
          <cell r="D421" t="str">
            <v>Tolva</v>
          </cell>
        </row>
        <row r="422">
          <cell r="A422">
            <v>182</v>
          </cell>
          <cell r="B422" t="str">
            <v>PASADOR CENTRAL (EN CONJUNTO)</v>
          </cell>
          <cell r="C422" t="str">
            <v>ESTRUCTURAS</v>
          </cell>
          <cell r="D422" t="str">
            <v>Chasis</v>
          </cell>
        </row>
        <row r="423">
          <cell r="A423">
            <v>183</v>
          </cell>
          <cell r="B423" t="str">
            <v>PASADORES TOLVA</v>
          </cell>
          <cell r="C423" t="str">
            <v>ESTRUCTURAS</v>
          </cell>
          <cell r="D423" t="str">
            <v>Tolva</v>
          </cell>
        </row>
        <row r="424">
          <cell r="A424">
            <v>186</v>
          </cell>
          <cell r="B424" t="str">
            <v>PLATAFORMAS Y ESCALERAS</v>
          </cell>
          <cell r="C424" t="str">
            <v>ESTRUCTURAS</v>
          </cell>
          <cell r="D424" t="str">
            <v>Estructuras acceso camion</v>
          </cell>
        </row>
        <row r="425">
          <cell r="A425">
            <v>219</v>
          </cell>
          <cell r="B425" t="str">
            <v xml:space="preserve">TOLVA </v>
          </cell>
          <cell r="C425" t="str">
            <v>ESTRUCTURAS</v>
          </cell>
          <cell r="D425" t="str">
            <v>Tolva</v>
          </cell>
        </row>
        <row r="426">
          <cell r="A426">
            <v>360</v>
          </cell>
          <cell r="B426" t="str">
            <v>CULATAS</v>
          </cell>
          <cell r="C426" t="str">
            <v xml:space="preserve">MOTOR DIESEL </v>
          </cell>
          <cell r="D426" t="str">
            <v>BLOCK</v>
          </cell>
        </row>
        <row r="427">
          <cell r="A427">
            <v>362</v>
          </cell>
          <cell r="B427" t="str">
            <v>SHOCK BLOCK (CIGÜEÑAL, CAMISAS, BIELAS, PISTONES, ANILLOS, BLOCK)</v>
          </cell>
          <cell r="C427" t="str">
            <v xml:space="preserve">MOTOR DIESEL </v>
          </cell>
          <cell r="D427" t="str">
            <v>BLOCK</v>
          </cell>
        </row>
        <row r="428">
          <cell r="A428">
            <v>363</v>
          </cell>
          <cell r="B428" t="str">
            <v>UNIDAD FUERZA LADO DERECHO (8 UN)</v>
          </cell>
          <cell r="C428" t="str">
            <v xml:space="preserve">MOTOR DIESEL </v>
          </cell>
          <cell r="D428" t="str">
            <v>BLOCK</v>
          </cell>
        </row>
        <row r="429">
          <cell r="A429">
            <v>364</v>
          </cell>
          <cell r="B429" t="str">
            <v>UNIDAD FUERZA LADO IZQUIERDO (8 UN)</v>
          </cell>
          <cell r="C429" t="str">
            <v xml:space="preserve">MOTOR DIESEL </v>
          </cell>
          <cell r="D429" t="str">
            <v>BLOCK</v>
          </cell>
        </row>
        <row r="430">
          <cell r="A430">
            <v>384</v>
          </cell>
          <cell r="B430" t="str">
            <v>ALARMA MOTOR</v>
          </cell>
          <cell r="C430" t="str">
            <v xml:space="preserve">MOTOR DIESEL </v>
          </cell>
          <cell r="D430" t="str">
            <v>SENSORES MOTOR DIESEL</v>
          </cell>
        </row>
        <row r="431">
          <cell r="A431">
            <v>385</v>
          </cell>
          <cell r="B431" t="str">
            <v>ARNES BANCO DERECHO</v>
          </cell>
          <cell r="C431" t="str">
            <v xml:space="preserve">MOTOR DIESEL </v>
          </cell>
          <cell r="D431" t="str">
            <v>SENSORES MOTOR DIESEL</v>
          </cell>
        </row>
        <row r="432">
          <cell r="A432">
            <v>386</v>
          </cell>
          <cell r="B432" t="str">
            <v>ARNES BANCO IZQUIERDO</v>
          </cell>
          <cell r="C432" t="str">
            <v xml:space="preserve">MOTOR DIESEL </v>
          </cell>
          <cell r="D432" t="str">
            <v>SENSORES MOTOR DIESEL</v>
          </cell>
        </row>
        <row r="433">
          <cell r="A433">
            <v>387</v>
          </cell>
          <cell r="B433" t="str">
            <v>MODULO ECM CENSE</v>
          </cell>
          <cell r="C433" t="str">
            <v xml:space="preserve">MOTOR DIESEL </v>
          </cell>
          <cell r="D433" t="str">
            <v>SENSORES MOTOR DIESEL</v>
          </cell>
        </row>
        <row r="434">
          <cell r="A434">
            <v>390</v>
          </cell>
          <cell r="B434" t="str">
            <v>PRESIÓN ACEITE</v>
          </cell>
          <cell r="C434" t="str">
            <v xml:space="preserve">MOTOR DIESEL </v>
          </cell>
          <cell r="D434" t="str">
            <v>SENSORES MOTOR DIESEL</v>
          </cell>
        </row>
        <row r="435">
          <cell r="A435">
            <v>391</v>
          </cell>
          <cell r="B435" t="str">
            <v>PRESIÓN AMBIENTE</v>
          </cell>
          <cell r="C435" t="str">
            <v xml:space="preserve">MOTOR DIESEL </v>
          </cell>
          <cell r="D435" t="str">
            <v>SENSORES MOTOR DIESEL</v>
          </cell>
        </row>
        <row r="436">
          <cell r="A436">
            <v>392</v>
          </cell>
          <cell r="B436" t="str">
            <v>PRESIÓN CARTER</v>
          </cell>
          <cell r="C436" t="str">
            <v xml:space="preserve">MOTOR DIESEL </v>
          </cell>
          <cell r="D436" t="str">
            <v>SENSORES MOTOR DIESEL</v>
          </cell>
        </row>
        <row r="437">
          <cell r="A437">
            <v>393</v>
          </cell>
          <cell r="B437" t="str">
            <v>PRESIÓN COMBUSTIBLE</v>
          </cell>
          <cell r="C437" t="str">
            <v xml:space="preserve">MOTOR DIESEL </v>
          </cell>
          <cell r="D437" t="str">
            <v>SENSORES MOTOR DIESEL</v>
          </cell>
        </row>
        <row r="438">
          <cell r="A438">
            <v>394</v>
          </cell>
          <cell r="B438" t="str">
            <v>PRESIÓN REFRIGERANTE</v>
          </cell>
          <cell r="C438" t="str">
            <v xml:space="preserve">MOTOR DIESEL </v>
          </cell>
          <cell r="D438" t="str">
            <v>SENSORES MOTOR DIESEL</v>
          </cell>
        </row>
        <row r="439">
          <cell r="A439">
            <v>395</v>
          </cell>
          <cell r="B439" t="str">
            <v>SWITCH NIVEL ACEITE</v>
          </cell>
          <cell r="C439" t="str">
            <v xml:space="preserve">MOTOR DIESEL </v>
          </cell>
          <cell r="D439" t="str">
            <v>SENSORES MOTOR DIESEL</v>
          </cell>
        </row>
        <row r="440">
          <cell r="A440">
            <v>396</v>
          </cell>
          <cell r="B440" t="str">
            <v xml:space="preserve">SWITCH NIVEL REFRIGERANTE </v>
          </cell>
          <cell r="C440" t="str">
            <v xml:space="preserve">MOTOR DIESEL </v>
          </cell>
          <cell r="D440" t="str">
            <v>SENSORES MOTOR DIESEL</v>
          </cell>
        </row>
        <row r="441">
          <cell r="A441">
            <v>397</v>
          </cell>
          <cell r="B441" t="str">
            <v>TEMPERATURA ACEITE</v>
          </cell>
          <cell r="C441" t="str">
            <v xml:space="preserve">MOTOR DIESEL </v>
          </cell>
          <cell r="D441" t="str">
            <v>SENSORES MOTOR DIESEL</v>
          </cell>
        </row>
        <row r="442">
          <cell r="A442">
            <v>398</v>
          </cell>
          <cell r="B442" t="str">
            <v>TEMPERATURA AGUA</v>
          </cell>
          <cell r="C442" t="str">
            <v xml:space="preserve">MOTOR DIESEL </v>
          </cell>
          <cell r="D442" t="str">
            <v>SENSORES MOTOR DIESEL</v>
          </cell>
        </row>
        <row r="443">
          <cell r="A443">
            <v>399</v>
          </cell>
          <cell r="B443" t="str">
            <v>TEMPERATURA AIRE ENTRADA</v>
          </cell>
          <cell r="C443" t="str">
            <v xml:space="preserve">MOTOR DIESEL </v>
          </cell>
          <cell r="D443" t="str">
            <v>SENSORES MOTOR DIESEL</v>
          </cell>
        </row>
        <row r="444">
          <cell r="A444">
            <v>400</v>
          </cell>
          <cell r="B444" t="str">
            <v>TEMPERATURA AMBIENTE</v>
          </cell>
          <cell r="C444" t="str">
            <v xml:space="preserve">MOTOR DIESEL </v>
          </cell>
          <cell r="D444" t="str">
            <v>SENSORES MOTOR DIESEL</v>
          </cell>
        </row>
        <row r="445">
          <cell r="A445">
            <v>401</v>
          </cell>
          <cell r="B445" t="str">
            <v>TEMPERATURA ESCAPES</v>
          </cell>
          <cell r="C445" t="str">
            <v xml:space="preserve">MOTOR DIESEL </v>
          </cell>
          <cell r="D445" t="str">
            <v>SENSORES MOTOR DIESEL</v>
          </cell>
        </row>
        <row r="446">
          <cell r="A446">
            <v>402</v>
          </cell>
          <cell r="B446" t="str">
            <v>TEMPERATURA MANIFOLD (TURBO)</v>
          </cell>
          <cell r="C446" t="str">
            <v xml:space="preserve">MOTOR DIESEL </v>
          </cell>
          <cell r="D446" t="str">
            <v>SENSORES MOTOR DIESEL</v>
          </cell>
        </row>
        <row r="447">
          <cell r="A447">
            <v>403</v>
          </cell>
          <cell r="B447" t="str">
            <v>TEMPERATURA REFRIGERANTE</v>
          </cell>
          <cell r="C447" t="str">
            <v xml:space="preserve">MOTOR DIESEL </v>
          </cell>
          <cell r="D447" t="str">
            <v>SENSORES MOTOR DIESEL</v>
          </cell>
        </row>
        <row r="448">
          <cell r="A448">
            <v>404</v>
          </cell>
          <cell r="B448" t="str">
            <v>VELOCIDAD</v>
          </cell>
          <cell r="C448" t="str">
            <v xml:space="preserve">MOTOR DIESEL </v>
          </cell>
          <cell r="D448" t="str">
            <v>SENSORES MOTOR DIESEL</v>
          </cell>
        </row>
        <row r="449">
          <cell r="A449">
            <v>405</v>
          </cell>
          <cell r="B449" t="str">
            <v>AFTERCOOLER</v>
          </cell>
          <cell r="C449" t="str">
            <v xml:space="preserve">MOTOR DIESEL </v>
          </cell>
          <cell r="D449" t="str">
            <v>SISTEMA ADMISION Y ESCAPE</v>
          </cell>
        </row>
        <row r="450">
          <cell r="A450">
            <v>407</v>
          </cell>
          <cell r="B450" t="str">
            <v>CAJA CICLONICA AIRE</v>
          </cell>
          <cell r="C450" t="str">
            <v xml:space="preserve">MOTOR DIESEL </v>
          </cell>
          <cell r="D450" t="str">
            <v>SISTEMA ADMISION Y ESCAPE</v>
          </cell>
        </row>
        <row r="451">
          <cell r="A451">
            <v>415</v>
          </cell>
          <cell r="B451" t="str">
            <v>MANIFOLD Y DUCTOS ADMISION</v>
          </cell>
          <cell r="C451" t="str">
            <v xml:space="preserve">MOTOR DIESEL </v>
          </cell>
          <cell r="D451" t="str">
            <v>SISTEMA ADMISION Y ESCAPE</v>
          </cell>
        </row>
        <row r="452">
          <cell r="A452">
            <v>416</v>
          </cell>
          <cell r="B452" t="str">
            <v>MANIFOLD Y DUCTOS ESCAPE</v>
          </cell>
          <cell r="C452" t="str">
            <v xml:space="preserve">MOTOR DIESEL </v>
          </cell>
          <cell r="D452" t="str">
            <v>SISTEMA ADMISION Y ESCAPE</v>
          </cell>
        </row>
        <row r="453">
          <cell r="A453">
            <v>417</v>
          </cell>
          <cell r="B453" t="str">
            <v>MANTA PROTECCIÓN DUCTOS</v>
          </cell>
          <cell r="C453" t="str">
            <v xml:space="preserve">MOTOR DIESEL </v>
          </cell>
          <cell r="D453" t="str">
            <v>SISTEMA ADMISION Y ESCAPE</v>
          </cell>
        </row>
        <row r="454">
          <cell r="A454">
            <v>425</v>
          </cell>
          <cell r="B454" t="str">
            <v>SISTEMA MANGUERA DE ADMISIÓN AIRE</v>
          </cell>
          <cell r="C454" t="str">
            <v xml:space="preserve">MOTOR DIESEL </v>
          </cell>
          <cell r="D454" t="str">
            <v>SISTEMA ADMISION Y ESCAPE</v>
          </cell>
        </row>
        <row r="455">
          <cell r="A455">
            <v>428</v>
          </cell>
          <cell r="B455" t="str">
            <v>TURBOS DERECHOS</v>
          </cell>
          <cell r="C455" t="str">
            <v xml:space="preserve">MOTOR DIESEL </v>
          </cell>
          <cell r="D455" t="str">
            <v>SISTEMA ADMISION Y ESCAPE</v>
          </cell>
        </row>
        <row r="456">
          <cell r="A456">
            <v>429</v>
          </cell>
          <cell r="B456" t="str">
            <v>TURBOS IZQUIERDOS</v>
          </cell>
          <cell r="C456" t="str">
            <v xml:space="preserve">MOTOR DIESEL </v>
          </cell>
          <cell r="D456" t="str">
            <v>SISTEMA ADMISION Y ESCAPE</v>
          </cell>
        </row>
        <row r="457">
          <cell r="A457">
            <v>432</v>
          </cell>
          <cell r="B457" t="str">
            <v>ACUMULADOR AIRE</v>
          </cell>
          <cell r="C457" t="str">
            <v xml:space="preserve">MOTOR DIESEL </v>
          </cell>
          <cell r="D457" t="str">
            <v>SISTEMA AIRE</v>
          </cell>
        </row>
        <row r="458">
          <cell r="A458">
            <v>433</v>
          </cell>
          <cell r="B458" t="str">
            <v xml:space="preserve">COMPRESOR AIRE </v>
          </cell>
          <cell r="C458" t="str">
            <v xml:space="preserve">MOTOR DIESEL </v>
          </cell>
          <cell r="D458" t="str">
            <v>SISTEMA AIRE</v>
          </cell>
        </row>
        <row r="459">
          <cell r="A459">
            <v>435</v>
          </cell>
          <cell r="B459" t="str">
            <v>FILTRO SECADOR DE AIRE</v>
          </cell>
          <cell r="C459" t="str">
            <v xml:space="preserve">MOTOR DIESEL </v>
          </cell>
          <cell r="D459" t="str">
            <v>SISTEMA AIRE</v>
          </cell>
        </row>
        <row r="460">
          <cell r="A460">
            <v>436</v>
          </cell>
          <cell r="B460" t="str">
            <v>GOBERNADOR COMPRESOR AIRE</v>
          </cell>
          <cell r="C460" t="str">
            <v xml:space="preserve">MOTOR DIESEL </v>
          </cell>
          <cell r="D460" t="str">
            <v>SISTEMA AIRE</v>
          </cell>
        </row>
        <row r="461">
          <cell r="A461">
            <v>437</v>
          </cell>
          <cell r="B461" t="str">
            <v>MANGUERAS DE SISTEMA AIRE</v>
          </cell>
          <cell r="C461" t="str">
            <v xml:space="preserve">MOTOR DIESEL </v>
          </cell>
          <cell r="D461" t="str">
            <v>SISTEMA AIRE</v>
          </cell>
        </row>
        <row r="462">
          <cell r="A462">
            <v>445</v>
          </cell>
          <cell r="B462" t="str">
            <v>VALVULA SEGURIDAD AIRE</v>
          </cell>
          <cell r="C462" t="str">
            <v xml:space="preserve">MOTOR DIESEL </v>
          </cell>
          <cell r="D462" t="str">
            <v>SISTEMA AIRE</v>
          </cell>
        </row>
        <row r="463">
          <cell r="A463">
            <v>453</v>
          </cell>
          <cell r="B463" t="str">
            <v>BOMBA COMBUSTIBLE</v>
          </cell>
          <cell r="C463" t="str">
            <v xml:space="preserve">MOTOR DIESEL </v>
          </cell>
          <cell r="D463" t="str">
            <v>SISTEMA COMBUSTIBLE</v>
          </cell>
        </row>
        <row r="464">
          <cell r="A464">
            <v>457</v>
          </cell>
          <cell r="B464" t="str">
            <v>FILTRO COMBUSTIBLE</v>
          </cell>
          <cell r="C464" t="str">
            <v xml:space="preserve">MOTOR DIESEL </v>
          </cell>
          <cell r="D464" t="str">
            <v>SISTEMA COMBUSTIBLE</v>
          </cell>
        </row>
        <row r="465">
          <cell r="A465">
            <v>460</v>
          </cell>
          <cell r="B465" t="str">
            <v>INYECTOR COMBUSTIBLE</v>
          </cell>
          <cell r="C465" t="str">
            <v xml:space="preserve">MOTOR DIESEL </v>
          </cell>
          <cell r="D465" t="str">
            <v>SISTEMA COMBUSTIBLE</v>
          </cell>
        </row>
        <row r="466">
          <cell r="A466">
            <v>461</v>
          </cell>
          <cell r="B466" t="str">
            <v>LINEAS COMBUSTIBLE</v>
          </cell>
          <cell r="C466" t="str">
            <v xml:space="preserve">MOTOR DIESEL </v>
          </cell>
          <cell r="D466" t="str">
            <v>SISTEMA COMBUSTIBLE</v>
          </cell>
        </row>
        <row r="467">
          <cell r="A467">
            <v>469</v>
          </cell>
          <cell r="B467" t="str">
            <v>TANQUE COMBUSTIBLE</v>
          </cell>
          <cell r="C467" t="str">
            <v xml:space="preserve">MOTOR DIESEL </v>
          </cell>
          <cell r="D467" t="str">
            <v>SISTEMA COMBUSTIBLE</v>
          </cell>
        </row>
        <row r="468">
          <cell r="A468">
            <v>473</v>
          </cell>
          <cell r="B468" t="str">
            <v>VALVULA SHUT OFF COMBUSTIBLE</v>
          </cell>
          <cell r="C468" t="str">
            <v xml:space="preserve">MOTOR DIESEL </v>
          </cell>
          <cell r="D468" t="str">
            <v>SISTEMA COMBUSTIBLE</v>
          </cell>
        </row>
        <row r="469">
          <cell r="A469">
            <v>474</v>
          </cell>
          <cell r="B469" t="str">
            <v>ARNES DE MOTOR</v>
          </cell>
          <cell r="C469" t="str">
            <v xml:space="preserve">MOTOR DIESEL </v>
          </cell>
          <cell r="D469" t="str">
            <v>SISTEMA CONTROL ELECTRONICO</v>
          </cell>
        </row>
        <row r="470">
          <cell r="A470">
            <v>475</v>
          </cell>
          <cell r="B470" t="str">
            <v>MODULO CONTROL MOTOR</v>
          </cell>
          <cell r="C470" t="str">
            <v xml:space="preserve">MOTOR DIESEL </v>
          </cell>
          <cell r="D470" t="str">
            <v>SISTEMA CONTROL ELECTRONICO</v>
          </cell>
        </row>
        <row r="471">
          <cell r="A471">
            <v>478</v>
          </cell>
          <cell r="B471" t="str">
            <v>VELOCIDAD MOTOR DIESEL EN RETARDO</v>
          </cell>
          <cell r="C471" t="str">
            <v xml:space="preserve">MOTOR DIESEL </v>
          </cell>
          <cell r="D471" t="str">
            <v>SISTEMA CONTROL ELECTRONICO</v>
          </cell>
        </row>
        <row r="472">
          <cell r="A472">
            <v>479</v>
          </cell>
          <cell r="B472" t="str">
            <v>SENSOR TEMPERATURA REFRIGERANTE</v>
          </cell>
          <cell r="C472" t="str">
            <v xml:space="preserve">MOTOR DIESEL </v>
          </cell>
          <cell r="D472" t="str">
            <v>SISTEMA CONTROL ELECTRONICO</v>
          </cell>
        </row>
        <row r="473">
          <cell r="A473">
            <v>480</v>
          </cell>
          <cell r="B473" t="str">
            <v>SWITCH NIVEL AGUA</v>
          </cell>
          <cell r="C473" t="str">
            <v xml:space="preserve">MOTOR DIESEL </v>
          </cell>
          <cell r="D473" t="str">
            <v>SISTEMA CONTROL ELECTRONICO</v>
          </cell>
        </row>
        <row r="474">
          <cell r="A474">
            <v>482</v>
          </cell>
          <cell r="B474" t="str">
            <v>SWITCH PRESION ACEITE</v>
          </cell>
          <cell r="C474" t="str">
            <v xml:space="preserve">MOTOR DIESEL </v>
          </cell>
          <cell r="D474" t="str">
            <v>SISTEMA CONTROL ELECTRONICO</v>
          </cell>
        </row>
        <row r="475">
          <cell r="A475">
            <v>483</v>
          </cell>
          <cell r="B475" t="str">
            <v>TARJETA  CENTRY (SEMCE)</v>
          </cell>
          <cell r="C475" t="str">
            <v xml:space="preserve">MOTOR DIESEL </v>
          </cell>
          <cell r="D475" t="str">
            <v>SISTEMA CONTROL ELECTRONICO</v>
          </cell>
        </row>
        <row r="476">
          <cell r="A476">
            <v>497</v>
          </cell>
          <cell r="B476" t="str">
            <v>MOTOR PARTIDA  NEUMATICO</v>
          </cell>
          <cell r="C476" t="str">
            <v xml:space="preserve">MOTOR DIESEL </v>
          </cell>
          <cell r="D476" t="str">
            <v>SISTEMA DE ARRANQUE</v>
          </cell>
        </row>
        <row r="477">
          <cell r="A477">
            <v>500</v>
          </cell>
          <cell r="B477" t="str">
            <v>VALVULA DE VENTEO</v>
          </cell>
          <cell r="C477" t="str">
            <v xml:space="preserve">MOTOR DIESEL </v>
          </cell>
          <cell r="D477" t="str">
            <v>SISTEMA DE ARRANQUE</v>
          </cell>
        </row>
        <row r="478">
          <cell r="A478">
            <v>501</v>
          </cell>
          <cell r="B478" t="str">
            <v>ASPA</v>
          </cell>
          <cell r="C478" t="str">
            <v xml:space="preserve">MOTOR DIESEL </v>
          </cell>
          <cell r="D478" t="str">
            <v>SISTEMA ENFRIAMIENTO</v>
          </cell>
        </row>
        <row r="479">
          <cell r="A479">
            <v>503</v>
          </cell>
          <cell r="B479" t="str">
            <v>BOMBA AGUA</v>
          </cell>
          <cell r="C479" t="str">
            <v xml:space="preserve">MOTOR DIESEL </v>
          </cell>
          <cell r="D479" t="str">
            <v>SISTEMA ENFRIAMIENTO</v>
          </cell>
        </row>
        <row r="480">
          <cell r="A480">
            <v>506</v>
          </cell>
          <cell r="B480" t="str">
            <v>CORREA VENTILADOR</v>
          </cell>
          <cell r="C480" t="str">
            <v xml:space="preserve">MOTOR DIESEL </v>
          </cell>
          <cell r="D480" t="str">
            <v>SISTEMA ENFRIAMIENTO</v>
          </cell>
        </row>
        <row r="481">
          <cell r="A481">
            <v>508</v>
          </cell>
          <cell r="B481" t="str">
            <v>CUBO VENTILADOR</v>
          </cell>
          <cell r="C481" t="str">
            <v xml:space="preserve">MOTOR DIESEL </v>
          </cell>
          <cell r="D481" t="str">
            <v>SISTEMA ENFRIAMIENTO</v>
          </cell>
        </row>
        <row r="482">
          <cell r="A482">
            <v>509</v>
          </cell>
          <cell r="B482" t="str">
            <v xml:space="preserve">DUCTOS DE REFRIGERACIÓN </v>
          </cell>
          <cell r="C482" t="str">
            <v xml:space="preserve">MOTOR DIESEL </v>
          </cell>
          <cell r="D482" t="str">
            <v>SISTEMA ENFRIAMIENTO</v>
          </cell>
        </row>
        <row r="483">
          <cell r="A483">
            <v>510</v>
          </cell>
          <cell r="B483" t="str">
            <v>FILTRO AGUA</v>
          </cell>
          <cell r="C483" t="str">
            <v xml:space="preserve">MOTOR DIESEL </v>
          </cell>
          <cell r="D483" t="str">
            <v>SISTEMA ENFRIAMIENTO</v>
          </cell>
        </row>
        <row r="484">
          <cell r="A484">
            <v>511</v>
          </cell>
          <cell r="B484" t="str">
            <v>LINEAS ENFRIAMIENTO</v>
          </cell>
          <cell r="C484" t="str">
            <v xml:space="preserve">MOTOR DIESEL </v>
          </cell>
          <cell r="D484" t="str">
            <v>SISTEMA ENFRIAMIENTO</v>
          </cell>
        </row>
        <row r="485">
          <cell r="A485">
            <v>518</v>
          </cell>
          <cell r="B485" t="str">
            <v>RADIADOR</v>
          </cell>
          <cell r="C485" t="str">
            <v xml:space="preserve">MOTOR DIESEL </v>
          </cell>
          <cell r="D485" t="str">
            <v>SISTEMA ENFRIAMIENTO</v>
          </cell>
        </row>
        <row r="486">
          <cell r="A486">
            <v>519</v>
          </cell>
          <cell r="B486" t="str">
            <v>TERMOSTATO</v>
          </cell>
          <cell r="C486" t="str">
            <v xml:space="preserve">MOTOR DIESEL </v>
          </cell>
          <cell r="D486" t="str">
            <v>SISTEMA ENFRIAMIENTO</v>
          </cell>
        </row>
        <row r="487">
          <cell r="A487">
            <v>529</v>
          </cell>
          <cell r="B487" t="str">
            <v>BOMBA ACEITE MOTOR</v>
          </cell>
          <cell r="C487" t="str">
            <v xml:space="preserve">MOTOR DIESEL </v>
          </cell>
          <cell r="D487" t="str">
            <v>SISTEMA LUBRICACION</v>
          </cell>
        </row>
        <row r="488">
          <cell r="A488">
            <v>531</v>
          </cell>
          <cell r="B488" t="str">
            <v>FILTRO ACEITE MOTOR</v>
          </cell>
          <cell r="C488" t="str">
            <v xml:space="preserve">MOTOR DIESEL </v>
          </cell>
          <cell r="D488" t="str">
            <v>SISTEMA LUBRICACION</v>
          </cell>
        </row>
        <row r="489">
          <cell r="A489">
            <v>537</v>
          </cell>
          <cell r="B489" t="str">
            <v>FILTRO ACEITE BYPASS</v>
          </cell>
          <cell r="C489" t="str">
            <v xml:space="preserve">MOTOR DIESEL </v>
          </cell>
          <cell r="D489" t="str">
            <v>SISTEMA LUBRICACION</v>
          </cell>
        </row>
        <row r="490">
          <cell r="A490">
            <v>538</v>
          </cell>
          <cell r="B490" t="str">
            <v>LINEA LUBRICACION</v>
          </cell>
          <cell r="C490" t="str">
            <v xml:space="preserve">MOTOR DIESEL </v>
          </cell>
          <cell r="D490" t="str">
            <v>SISTEMA LUBRICACION</v>
          </cell>
        </row>
        <row r="491">
          <cell r="A491">
            <v>270</v>
          </cell>
          <cell r="B491" t="str">
            <v xml:space="preserve">MT SIN ARMADURA </v>
          </cell>
          <cell r="C491" t="str">
            <v>MOTOR TRACCION POS 1</v>
          </cell>
          <cell r="D491" t="str">
            <v>ARMADURA</v>
          </cell>
        </row>
        <row r="492">
          <cell r="A492">
            <v>271</v>
          </cell>
          <cell r="B492" t="str">
            <v>ANILLO DE FUEGO</v>
          </cell>
          <cell r="C492" t="str">
            <v>MOTOR TRACCION POS 1</v>
          </cell>
          <cell r="D492" t="str">
            <v>ARMADURA</v>
          </cell>
        </row>
        <row r="493">
          <cell r="A493">
            <v>272</v>
          </cell>
          <cell r="B493" t="str">
            <v>BANDA DE TEFLON</v>
          </cell>
          <cell r="C493" t="str">
            <v>MOTOR TRACCION POS 1</v>
          </cell>
          <cell r="D493" t="str">
            <v>ARMADURA</v>
          </cell>
        </row>
        <row r="494">
          <cell r="A494">
            <v>273</v>
          </cell>
          <cell r="B494" t="str">
            <v>BOBINA ECUALIZADORA</v>
          </cell>
          <cell r="C494" t="str">
            <v>MOTOR TRACCION POS 1</v>
          </cell>
          <cell r="D494" t="str">
            <v>ARMADURA</v>
          </cell>
        </row>
        <row r="495">
          <cell r="A495">
            <v>274</v>
          </cell>
          <cell r="B495" t="str">
            <v>SOBRECORRIENTE MOTOR 1</v>
          </cell>
          <cell r="C495" t="str">
            <v>MOTOR TRACCION POS 1</v>
          </cell>
          <cell r="D495" t="str">
            <v>ARMADURA</v>
          </cell>
        </row>
        <row r="496">
          <cell r="A496">
            <v>275</v>
          </cell>
          <cell r="B496" t="str">
            <v>BOBINAS</v>
          </cell>
          <cell r="C496" t="str">
            <v>MOTOR TRACCION POS 1</v>
          </cell>
          <cell r="D496" t="str">
            <v>COMPONENETE ELECTRICO</v>
          </cell>
        </row>
        <row r="497">
          <cell r="A497">
            <v>276</v>
          </cell>
          <cell r="B497" t="str">
            <v>CARBONES</v>
          </cell>
          <cell r="C497" t="str">
            <v>MOTOR TRACCION POS 1</v>
          </cell>
          <cell r="D497" t="str">
            <v>COMPONENETE ELECTRICO</v>
          </cell>
        </row>
        <row r="498">
          <cell r="A498">
            <v>278</v>
          </cell>
          <cell r="B498" t="str">
            <v>PICK UP MAGNETICO</v>
          </cell>
          <cell r="C498" t="str">
            <v>MOTOR TRACCION POS 1</v>
          </cell>
          <cell r="D498" t="str">
            <v>COMPONENETE ELECTRICO</v>
          </cell>
        </row>
        <row r="499">
          <cell r="A499">
            <v>279</v>
          </cell>
          <cell r="B499" t="str">
            <v>PORTA CARBONES</v>
          </cell>
          <cell r="C499" t="str">
            <v>MOTOR TRACCION POS 1</v>
          </cell>
          <cell r="D499" t="str">
            <v>COMPONENETE ELECTRICO</v>
          </cell>
        </row>
        <row r="500">
          <cell r="A500">
            <v>280</v>
          </cell>
          <cell r="B500" t="str">
            <v>SENSOR TEMPERATURA</v>
          </cell>
          <cell r="C500" t="str">
            <v>MOTOR TRACCION POS 1</v>
          </cell>
          <cell r="D500" t="str">
            <v>COMPONENETE ELECTRICO</v>
          </cell>
        </row>
        <row r="501">
          <cell r="A501">
            <v>281</v>
          </cell>
          <cell r="B501" t="str">
            <v>ANILLO FLINGER</v>
          </cell>
          <cell r="C501" t="str">
            <v>MOTOR TRACCION POS 1</v>
          </cell>
          <cell r="D501" t="str">
            <v>COMPONENTE MECANICO</v>
          </cell>
        </row>
        <row r="502">
          <cell r="A502">
            <v>282</v>
          </cell>
          <cell r="B502" t="str">
            <v>CUBO DE RUEDA (HUB)</v>
          </cell>
          <cell r="C502" t="str">
            <v>MOTOR TRACCION POS 1</v>
          </cell>
          <cell r="D502" t="str">
            <v>COMPONENTE MECANICO</v>
          </cell>
        </row>
        <row r="503">
          <cell r="A503">
            <v>284</v>
          </cell>
          <cell r="B503" t="str">
            <v>PIÑON SOLAR</v>
          </cell>
          <cell r="C503" t="str">
            <v>MOTOR TRACCION POS 1</v>
          </cell>
          <cell r="D503" t="str">
            <v>COMPONENTE MECANICO</v>
          </cell>
        </row>
        <row r="504">
          <cell r="A504">
            <v>285</v>
          </cell>
          <cell r="B504" t="str">
            <v>RODAMIENTO</v>
          </cell>
          <cell r="C504" t="str">
            <v>MOTOR TRACCION POS 1</v>
          </cell>
          <cell r="D504" t="str">
            <v>COMPONENTE MECANICO</v>
          </cell>
        </row>
        <row r="505">
          <cell r="A505">
            <v>286</v>
          </cell>
          <cell r="B505" t="str">
            <v>TUBO TORQUE</v>
          </cell>
          <cell r="C505" t="str">
            <v>MOTOR TRACCION POS 1</v>
          </cell>
          <cell r="D505" t="str">
            <v>COMPONENTE MECANICO</v>
          </cell>
        </row>
        <row r="506">
          <cell r="A506">
            <v>287</v>
          </cell>
          <cell r="B506" t="str">
            <v>TAPA MT</v>
          </cell>
          <cell r="C506" t="str">
            <v>MOTOR TRACCION POS 1</v>
          </cell>
          <cell r="D506" t="str">
            <v>COMPONENTE MECANICO</v>
          </cell>
        </row>
        <row r="507">
          <cell r="A507">
            <v>300</v>
          </cell>
          <cell r="B507" t="str">
            <v xml:space="preserve">MT SIN ARMADURA </v>
          </cell>
          <cell r="C507" t="str">
            <v>MOTOR TRACCION POS 2</v>
          </cell>
          <cell r="D507" t="str">
            <v>ARMADURA</v>
          </cell>
        </row>
        <row r="508">
          <cell r="A508">
            <v>301</v>
          </cell>
          <cell r="B508" t="str">
            <v>ANILLO DE FUEGO</v>
          </cell>
          <cell r="C508" t="str">
            <v>MOTOR TRACCION POS 2</v>
          </cell>
          <cell r="D508" t="str">
            <v>ARMADURA</v>
          </cell>
        </row>
        <row r="509">
          <cell r="A509">
            <v>302</v>
          </cell>
          <cell r="B509" t="str">
            <v>BANDA DE TEFLON</v>
          </cell>
          <cell r="C509" t="str">
            <v>MOTOR TRACCION POS 2</v>
          </cell>
          <cell r="D509" t="str">
            <v>ARMADURA</v>
          </cell>
        </row>
        <row r="510">
          <cell r="A510">
            <v>303</v>
          </cell>
          <cell r="B510" t="str">
            <v>BOBINA ECUALIZADORA</v>
          </cell>
          <cell r="C510" t="str">
            <v>MOTOR TRACCION POS 2</v>
          </cell>
          <cell r="D510" t="str">
            <v>ARMADURA</v>
          </cell>
        </row>
        <row r="511">
          <cell r="A511">
            <v>304</v>
          </cell>
          <cell r="B511" t="str">
            <v>SOBRECORRIENTE MOTOR 2</v>
          </cell>
          <cell r="C511" t="str">
            <v>MOTOR TRACCION POS 2</v>
          </cell>
          <cell r="D511" t="str">
            <v>ARMADURA</v>
          </cell>
        </row>
        <row r="512">
          <cell r="A512">
            <v>305</v>
          </cell>
          <cell r="B512" t="str">
            <v>BOBINAS</v>
          </cell>
          <cell r="C512" t="str">
            <v>MOTOR TRACCION POS 2</v>
          </cell>
          <cell r="D512" t="str">
            <v>COMPONENETE ELECTRICO</v>
          </cell>
        </row>
        <row r="513">
          <cell r="A513">
            <v>306</v>
          </cell>
          <cell r="B513" t="str">
            <v>CARBONES</v>
          </cell>
          <cell r="C513" t="str">
            <v>MOTOR TRACCION POS 2</v>
          </cell>
          <cell r="D513" t="str">
            <v>COMPONENETE ELECTRICO</v>
          </cell>
        </row>
        <row r="514">
          <cell r="A514">
            <v>308</v>
          </cell>
          <cell r="B514" t="str">
            <v>PICK UP MAGNETICO</v>
          </cell>
          <cell r="C514" t="str">
            <v>MOTOR TRACCION POS 2</v>
          </cell>
          <cell r="D514" t="str">
            <v>COMPONENETE ELECTRICO</v>
          </cell>
        </row>
        <row r="515">
          <cell r="A515">
            <v>309</v>
          </cell>
          <cell r="B515" t="str">
            <v>PORTA CARBONES</v>
          </cell>
          <cell r="C515" t="str">
            <v>MOTOR TRACCION POS 2</v>
          </cell>
          <cell r="D515" t="str">
            <v>COMPONENETE ELECTRICO</v>
          </cell>
        </row>
        <row r="516">
          <cell r="A516">
            <v>310</v>
          </cell>
          <cell r="B516" t="str">
            <v>SENSOR TEMPERATURA</v>
          </cell>
          <cell r="C516" t="str">
            <v>MOTOR TRACCION POS 2</v>
          </cell>
          <cell r="D516" t="str">
            <v>COMPONENETE ELECTRICO</v>
          </cell>
        </row>
        <row r="517">
          <cell r="A517">
            <v>311</v>
          </cell>
          <cell r="B517" t="str">
            <v>ANILLO FLINGER</v>
          </cell>
          <cell r="C517" t="str">
            <v>MOTOR TRACCION POS 2</v>
          </cell>
          <cell r="D517" t="str">
            <v>COMPONENTE MECANICO</v>
          </cell>
        </row>
        <row r="518">
          <cell r="A518">
            <v>312</v>
          </cell>
          <cell r="B518" t="str">
            <v>CUBO DE RUEDA (HUB)</v>
          </cell>
          <cell r="C518" t="str">
            <v>MOTOR TRACCION POS 2</v>
          </cell>
          <cell r="D518" t="str">
            <v>COMPONENTE MECANICO</v>
          </cell>
        </row>
        <row r="519">
          <cell r="A519">
            <v>314</v>
          </cell>
          <cell r="B519" t="str">
            <v>PIÑON SOLAR</v>
          </cell>
          <cell r="C519" t="str">
            <v>MOTOR TRACCION POS 2</v>
          </cell>
          <cell r="D519" t="str">
            <v>COMPONENTE MECANICO</v>
          </cell>
        </row>
        <row r="520">
          <cell r="A520">
            <v>315</v>
          </cell>
          <cell r="B520" t="str">
            <v>RODAMIENTO</v>
          </cell>
          <cell r="C520" t="str">
            <v>MOTOR TRACCION POS 2</v>
          </cell>
          <cell r="D520" t="str">
            <v>COMPONENTE MECANICO</v>
          </cell>
        </row>
        <row r="521">
          <cell r="A521">
            <v>316</v>
          </cell>
          <cell r="B521" t="str">
            <v>TUBO TORQUE</v>
          </cell>
          <cell r="C521" t="str">
            <v>MOTOR TRACCION POS 2</v>
          </cell>
          <cell r="D521" t="str">
            <v>COMPONENTE MECANICO</v>
          </cell>
        </row>
        <row r="522">
          <cell r="A522">
            <v>317</v>
          </cell>
          <cell r="B522" t="str">
            <v>TAPA MT</v>
          </cell>
          <cell r="C522" t="str">
            <v>MOTOR TRACCION POS 2</v>
          </cell>
          <cell r="D522" t="str">
            <v>COMPONENTE MECANICO</v>
          </cell>
        </row>
        <row r="523">
          <cell r="A523">
            <v>560</v>
          </cell>
          <cell r="B523" t="str">
            <v>ARO FISURADO</v>
          </cell>
          <cell r="C523" t="str">
            <v>NEUMATICOS</v>
          </cell>
          <cell r="D523" t="str">
            <v>NEUMATICOS</v>
          </cell>
        </row>
        <row r="524">
          <cell r="A524">
            <v>561</v>
          </cell>
          <cell r="B524" t="str">
            <v>CORTE  NEUMATICO</v>
          </cell>
          <cell r="C524" t="str">
            <v>NEUMATICOS</v>
          </cell>
          <cell r="D524" t="str">
            <v>NEUMATICOS</v>
          </cell>
        </row>
        <row r="525">
          <cell r="A525">
            <v>562</v>
          </cell>
          <cell r="B525" t="str">
            <v>IMPACTO NEUMATICO</v>
          </cell>
          <cell r="C525" t="str">
            <v>NEUMATICOS</v>
          </cell>
          <cell r="D525" t="str">
            <v>NEUMATICOS</v>
          </cell>
        </row>
        <row r="526">
          <cell r="A526">
            <v>563</v>
          </cell>
          <cell r="B526" t="str">
            <v>O-RING</v>
          </cell>
          <cell r="C526" t="str">
            <v>NEUMATICOS</v>
          </cell>
          <cell r="D526" t="str">
            <v>NEUMATICOS</v>
          </cell>
        </row>
        <row r="527">
          <cell r="A527">
            <v>569</v>
          </cell>
          <cell r="B527" t="str">
            <v>PAREAMIENTO DE GOMA  TRASERO</v>
          </cell>
          <cell r="C527" t="str">
            <v>NEUMATICOS</v>
          </cell>
          <cell r="D527" t="str">
            <v>NEUMATICOS</v>
          </cell>
        </row>
        <row r="528">
          <cell r="A528">
            <v>571</v>
          </cell>
          <cell r="B528" t="str">
            <v>RETORQUEO NEUMATICO</v>
          </cell>
          <cell r="C528" t="str">
            <v>NEUMATICOS</v>
          </cell>
          <cell r="D528" t="str">
            <v>NEUMATICOS</v>
          </cell>
        </row>
        <row r="529">
          <cell r="A529">
            <v>580</v>
          </cell>
          <cell r="B529" t="str">
            <v>ARNES DE EQUIPO</v>
          </cell>
          <cell r="C529" t="str">
            <v>PANEL STATEX III</v>
          </cell>
          <cell r="D529" t="str">
            <v>Control</v>
          </cell>
        </row>
        <row r="530">
          <cell r="A530">
            <v>581</v>
          </cell>
          <cell r="B530" t="str">
            <v>CONECTORES CNE</v>
          </cell>
          <cell r="C530" t="str">
            <v>PANEL STATEX III</v>
          </cell>
          <cell r="D530" t="str">
            <v>Control</v>
          </cell>
        </row>
        <row r="531">
          <cell r="A531">
            <v>583</v>
          </cell>
          <cell r="B531" t="str">
            <v>TARJETA 100</v>
          </cell>
          <cell r="C531" t="str">
            <v>PANEL STATEX III</v>
          </cell>
          <cell r="D531" t="str">
            <v>Control</v>
          </cell>
        </row>
        <row r="532">
          <cell r="A532">
            <v>584</v>
          </cell>
          <cell r="B532" t="str">
            <v>TARJETA 103</v>
          </cell>
          <cell r="C532" t="str">
            <v>PANEL STATEX III</v>
          </cell>
          <cell r="D532" t="str">
            <v>Control</v>
          </cell>
        </row>
        <row r="533">
          <cell r="A533">
            <v>585</v>
          </cell>
          <cell r="B533" t="str">
            <v>TARJETA 104</v>
          </cell>
          <cell r="C533" t="str">
            <v>PANEL STATEX III</v>
          </cell>
          <cell r="D533" t="str">
            <v>Control</v>
          </cell>
        </row>
        <row r="534">
          <cell r="A534">
            <v>586</v>
          </cell>
          <cell r="B534" t="str">
            <v>TARJETA 140</v>
          </cell>
          <cell r="C534" t="str">
            <v>PANEL STATEX III</v>
          </cell>
          <cell r="D534" t="str">
            <v>Control</v>
          </cell>
        </row>
        <row r="535">
          <cell r="A535">
            <v>587</v>
          </cell>
          <cell r="B535" t="str">
            <v>TARJETA 144</v>
          </cell>
          <cell r="C535" t="str">
            <v>PANEL STATEX III</v>
          </cell>
          <cell r="D535" t="str">
            <v>Control</v>
          </cell>
        </row>
        <row r="536">
          <cell r="A536">
            <v>601</v>
          </cell>
          <cell r="B536" t="str">
            <v>CONTACTOR GF</v>
          </cell>
          <cell r="C536" t="str">
            <v>PROPULSION</v>
          </cell>
          <cell r="D536" t="str">
            <v>Control</v>
          </cell>
        </row>
        <row r="537">
          <cell r="A537">
            <v>602</v>
          </cell>
          <cell r="B537" t="str">
            <v>CONTACTOR MF</v>
          </cell>
          <cell r="C537" t="str">
            <v>PROPULSION</v>
          </cell>
          <cell r="D537" t="str">
            <v>Control</v>
          </cell>
        </row>
        <row r="538">
          <cell r="A538">
            <v>603</v>
          </cell>
          <cell r="B538" t="str">
            <v>CONTACTOR P1</v>
          </cell>
          <cell r="C538" t="str">
            <v>PROPULSION</v>
          </cell>
          <cell r="D538" t="str">
            <v>Control</v>
          </cell>
        </row>
        <row r="539">
          <cell r="A539">
            <v>604</v>
          </cell>
          <cell r="B539" t="str">
            <v>CONTACTOR P2</v>
          </cell>
          <cell r="C539" t="str">
            <v>PROPULSION</v>
          </cell>
          <cell r="D539" t="str">
            <v>Control</v>
          </cell>
        </row>
        <row r="540">
          <cell r="A540">
            <v>605</v>
          </cell>
          <cell r="B540" t="str">
            <v>CONTACTOR TIPS (EN PI Y GF&amp;MF)</v>
          </cell>
          <cell r="C540" t="str">
            <v>PROPULSION</v>
          </cell>
          <cell r="D540" t="str">
            <v>Control</v>
          </cell>
        </row>
        <row r="541">
          <cell r="A541">
            <v>606</v>
          </cell>
          <cell r="B541" t="str">
            <v>FALLA A TIERRA DE BAJO NIVEL</v>
          </cell>
          <cell r="C541" t="str">
            <v>PROPULSION</v>
          </cell>
          <cell r="D541" t="str">
            <v>Propulsion falla a tierra</v>
          </cell>
        </row>
        <row r="542">
          <cell r="A542">
            <v>607</v>
          </cell>
          <cell r="B542" t="str">
            <v>FALLA A TIERRA DE ALTO NIVEL</v>
          </cell>
          <cell r="C542" t="str">
            <v>PROPULSION</v>
          </cell>
          <cell r="D542" t="str">
            <v>Propulsion falla a tierra</v>
          </cell>
        </row>
        <row r="543">
          <cell r="A543">
            <v>608</v>
          </cell>
          <cell r="B543" t="str">
            <v>FALLA DE DIODO</v>
          </cell>
          <cell r="C543" t="str">
            <v>PROPULSION</v>
          </cell>
          <cell r="D543" t="str">
            <v>Propulsion diodo</v>
          </cell>
        </row>
        <row r="544">
          <cell r="A544">
            <v>615</v>
          </cell>
          <cell r="B544" t="str">
            <v>INTERLOCK</v>
          </cell>
          <cell r="C544" t="str">
            <v>PROPULSION</v>
          </cell>
          <cell r="D544" t="str">
            <v>Control</v>
          </cell>
        </row>
        <row r="545">
          <cell r="A545">
            <v>616</v>
          </cell>
          <cell r="B545" t="str">
            <v>INVERSORA MARCHAS</v>
          </cell>
          <cell r="C545" t="str">
            <v>PROPULSION</v>
          </cell>
          <cell r="D545" t="str">
            <v>Inversora marchas</v>
          </cell>
        </row>
        <row r="546">
          <cell r="A546">
            <v>617</v>
          </cell>
          <cell r="B546" t="str">
            <v>PANEL AFSE</v>
          </cell>
          <cell r="C546" t="str">
            <v>PROPULSION</v>
          </cell>
          <cell r="D546" t="str">
            <v>Panel propulsion</v>
          </cell>
        </row>
        <row r="547">
          <cell r="A547">
            <v>618</v>
          </cell>
          <cell r="B547" t="str">
            <v>PANEL EXPOSICION EVENTOS</v>
          </cell>
          <cell r="C547" t="str">
            <v>PROPULSION</v>
          </cell>
          <cell r="D547" t="str">
            <v>Panel propulsion</v>
          </cell>
        </row>
        <row r="548">
          <cell r="A548">
            <v>619</v>
          </cell>
          <cell r="B548" t="str">
            <v>PANEL FDP</v>
          </cell>
          <cell r="C548" t="str">
            <v>PROPULSION</v>
          </cell>
          <cell r="D548" t="str">
            <v>Panel propulsion</v>
          </cell>
        </row>
        <row r="549">
          <cell r="A549">
            <v>620</v>
          </cell>
          <cell r="B549" t="str">
            <v>PANEL FILTRO</v>
          </cell>
          <cell r="C549" t="str">
            <v>PROPULSION</v>
          </cell>
          <cell r="D549" t="str">
            <v>Panel propulsion</v>
          </cell>
        </row>
        <row r="550">
          <cell r="A550">
            <v>621</v>
          </cell>
          <cell r="B550" t="str">
            <v>PANEL ISO</v>
          </cell>
          <cell r="C550" t="str">
            <v>PROPULSION</v>
          </cell>
          <cell r="D550" t="str">
            <v>Panel propulsion</v>
          </cell>
        </row>
        <row r="551">
          <cell r="A551">
            <v>622</v>
          </cell>
          <cell r="B551" t="str">
            <v>PANEL MFSE</v>
          </cell>
          <cell r="C551" t="str">
            <v>PROPULSION</v>
          </cell>
          <cell r="D551" t="str">
            <v>Panel propulsion</v>
          </cell>
        </row>
        <row r="552">
          <cell r="A552">
            <v>623</v>
          </cell>
          <cell r="B552" t="str">
            <v>PANEL R1</v>
          </cell>
          <cell r="C552" t="str">
            <v>PROPULSION</v>
          </cell>
          <cell r="D552" t="str">
            <v>Panel propulsion</v>
          </cell>
        </row>
        <row r="553">
          <cell r="A553">
            <v>624</v>
          </cell>
          <cell r="B553" t="str">
            <v>PANEL RECTIFICADOR</v>
          </cell>
          <cell r="C553" t="str">
            <v>PROPULSION</v>
          </cell>
          <cell r="D553" t="str">
            <v>Panel propulsion</v>
          </cell>
        </row>
        <row r="554">
          <cell r="A554">
            <v>625</v>
          </cell>
          <cell r="B554" t="str">
            <v>PANEL VMM</v>
          </cell>
          <cell r="C554" t="str">
            <v>PROPULSION</v>
          </cell>
          <cell r="D554" t="str">
            <v>Panel propulsion</v>
          </cell>
        </row>
        <row r="555">
          <cell r="A555">
            <v>626</v>
          </cell>
          <cell r="B555" t="str">
            <v>PEDAL DE ACELERACION</v>
          </cell>
          <cell r="C555" t="str">
            <v>PROPULSION</v>
          </cell>
          <cell r="D555" t="str">
            <v>Control</v>
          </cell>
        </row>
        <row r="556">
          <cell r="A556">
            <v>629</v>
          </cell>
          <cell r="B556" t="str">
            <v>PUENTE RECTIFICADOR DE DIODOS</v>
          </cell>
          <cell r="C556" t="str">
            <v>PROPULSION</v>
          </cell>
          <cell r="D556" t="str">
            <v>Puente rectificador</v>
          </cell>
        </row>
        <row r="557">
          <cell r="A557">
            <v>630</v>
          </cell>
          <cell r="B557" t="str">
            <v>RELAY CPR&amp;GFR</v>
          </cell>
          <cell r="C557" t="str">
            <v>PROPULSION</v>
          </cell>
          <cell r="D557" t="str">
            <v>Relay propulsion</v>
          </cell>
        </row>
        <row r="558">
          <cell r="A558">
            <v>631</v>
          </cell>
          <cell r="B558" t="str">
            <v>RESISTOR</v>
          </cell>
          <cell r="C558" t="str">
            <v>PROPULSION</v>
          </cell>
          <cell r="D558" t="str">
            <v>Resistor propulsion</v>
          </cell>
        </row>
        <row r="559">
          <cell r="A559">
            <v>633</v>
          </cell>
          <cell r="B559" t="str">
            <v>SELECTORA MARCHAS</v>
          </cell>
          <cell r="C559" t="str">
            <v>PROPULSION</v>
          </cell>
          <cell r="D559" t="str">
            <v>Selectora marchas</v>
          </cell>
        </row>
        <row r="560">
          <cell r="A560">
            <v>634</v>
          </cell>
          <cell r="B560" t="str">
            <v>SHUNT MT1</v>
          </cell>
          <cell r="C560" t="str">
            <v>PROPULSION</v>
          </cell>
          <cell r="D560" t="str">
            <v>SHUNT</v>
          </cell>
        </row>
        <row r="561">
          <cell r="A561">
            <v>635</v>
          </cell>
          <cell r="B561" t="str">
            <v>SHUNT MT2</v>
          </cell>
          <cell r="C561" t="str">
            <v>PROPULSION</v>
          </cell>
          <cell r="D561" t="str">
            <v>SHUN</v>
          </cell>
        </row>
        <row r="562">
          <cell r="A562">
            <v>640</v>
          </cell>
          <cell r="B562" t="str">
            <v>AISLADORES DE PARRILLA</v>
          </cell>
          <cell r="C562" t="str">
            <v>RETARDO</v>
          </cell>
          <cell r="D562" t="str">
            <v>Banco parrillas</v>
          </cell>
        </row>
        <row r="563">
          <cell r="A563">
            <v>641</v>
          </cell>
          <cell r="B563" t="str">
            <v>CABLES POTENCIA</v>
          </cell>
          <cell r="C563" t="str">
            <v>RETARDO</v>
          </cell>
          <cell r="D563" t="str">
            <v>Cable potencia</v>
          </cell>
        </row>
        <row r="564">
          <cell r="A564">
            <v>642</v>
          </cell>
          <cell r="B564" t="str">
            <v>CAJA CONTACTORES</v>
          </cell>
          <cell r="C564" t="str">
            <v>RETARDO</v>
          </cell>
          <cell r="D564" t="str">
            <v>Caja contactores</v>
          </cell>
        </row>
        <row r="565">
          <cell r="A565">
            <v>643</v>
          </cell>
          <cell r="B565" t="str">
            <v>CAJA PARRILLA RETARDO</v>
          </cell>
          <cell r="C565" t="str">
            <v>RETARDO</v>
          </cell>
          <cell r="D565" t="str">
            <v>Caja parrillas</v>
          </cell>
        </row>
        <row r="566">
          <cell r="A566">
            <v>648</v>
          </cell>
          <cell r="B566" t="str">
            <v>MOTOR BLOWER DERECHA</v>
          </cell>
          <cell r="C566" t="str">
            <v>RETARDO</v>
          </cell>
          <cell r="D566" t="str">
            <v>Motor blower retardo</v>
          </cell>
        </row>
        <row r="567">
          <cell r="A567">
            <v>649</v>
          </cell>
          <cell r="B567" t="str">
            <v>MOTOR BLOWER IZQUIERDA</v>
          </cell>
          <cell r="C567" t="str">
            <v>RETARDO</v>
          </cell>
          <cell r="D567" t="str">
            <v>Motor blower retardo</v>
          </cell>
        </row>
        <row r="568">
          <cell r="A568">
            <v>650</v>
          </cell>
          <cell r="B568" t="str">
            <v>BOBINA DE MARCHA ADELANTE</v>
          </cell>
          <cell r="C568" t="str">
            <v>RETARDO</v>
          </cell>
          <cell r="D568" t="str">
            <v>Bobina de marcha</v>
          </cell>
        </row>
        <row r="569">
          <cell r="A569">
            <v>651</v>
          </cell>
          <cell r="B569" t="str">
            <v>BOBINA DE MARCHA ATRÁS</v>
          </cell>
          <cell r="C569" t="str">
            <v>RETARDO</v>
          </cell>
          <cell r="D569" t="str">
            <v>Bobina de marcha</v>
          </cell>
        </row>
        <row r="570">
          <cell r="A570">
            <v>653</v>
          </cell>
          <cell r="B570" t="str">
            <v>PARRILLAS RETARDO</v>
          </cell>
          <cell r="C570" t="str">
            <v>RETARDO</v>
          </cell>
          <cell r="D570" t="str">
            <v>Parrillas</v>
          </cell>
        </row>
        <row r="571">
          <cell r="A571">
            <v>654</v>
          </cell>
          <cell r="B571" t="str">
            <v>PEDAL DE RETARDO</v>
          </cell>
          <cell r="C571" t="str">
            <v>RETARDO</v>
          </cell>
          <cell r="D571" t="str">
            <v>Control</v>
          </cell>
        </row>
        <row r="572">
          <cell r="A572">
            <v>655</v>
          </cell>
          <cell r="B572" t="str">
            <v>RETARDO MANUAL (POTENCIOMETRO)</v>
          </cell>
          <cell r="C572" t="str">
            <v>RETARDO</v>
          </cell>
          <cell r="D572" t="str">
            <v>Potenciometro retardo</v>
          </cell>
        </row>
        <row r="573">
          <cell r="A573">
            <v>658</v>
          </cell>
          <cell r="B573" t="str">
            <v>SOPLADOR DE PARRILLAS 1</v>
          </cell>
          <cell r="C573" t="str">
            <v>RETARDO</v>
          </cell>
          <cell r="D573" t="str">
            <v>Banco parrillas</v>
          </cell>
        </row>
        <row r="574">
          <cell r="A574">
            <v>659</v>
          </cell>
          <cell r="B574" t="str">
            <v>SOPLADOR DE PARRILLAS 2</v>
          </cell>
          <cell r="C574" t="str">
            <v>RETARDO</v>
          </cell>
          <cell r="D574" t="str">
            <v>Banco parrillas</v>
          </cell>
        </row>
        <row r="575">
          <cell r="A575">
            <v>660</v>
          </cell>
          <cell r="B575" t="str">
            <v>SOBREVELOCIDAD DE RETARDO</v>
          </cell>
          <cell r="C575" t="str">
            <v>RETARDO</v>
          </cell>
          <cell r="D575" t="str">
            <v>Sobre velocidad retardo</v>
          </cell>
        </row>
        <row r="576">
          <cell r="A576">
            <v>661</v>
          </cell>
          <cell r="B576" t="str">
            <v>CONTACTOR RP1</v>
          </cell>
          <cell r="C576" t="str">
            <v>RETARDO</v>
          </cell>
          <cell r="D576" t="str">
            <v>Contactores rango extendido</v>
          </cell>
        </row>
        <row r="577">
          <cell r="A577">
            <v>662</v>
          </cell>
          <cell r="B577" t="str">
            <v>CONTACTOR RP2</v>
          </cell>
          <cell r="C577" t="str">
            <v>RETARDO</v>
          </cell>
          <cell r="D577" t="str">
            <v>Contactores rango extendido</v>
          </cell>
        </row>
        <row r="578">
          <cell r="A578">
            <v>663</v>
          </cell>
          <cell r="B578" t="str">
            <v>CONTACTOR RP3</v>
          </cell>
          <cell r="C578" t="str">
            <v>RETARDO</v>
          </cell>
          <cell r="D578" t="str">
            <v>Contactores rango extendido</v>
          </cell>
        </row>
        <row r="579">
          <cell r="A579">
            <v>664</v>
          </cell>
          <cell r="B579" t="str">
            <v>CONTACTOR RP4</v>
          </cell>
          <cell r="C579" t="str">
            <v>RETARDO</v>
          </cell>
          <cell r="D579" t="str">
            <v>Contactores rango extendido</v>
          </cell>
        </row>
        <row r="580">
          <cell r="A580">
            <v>665</v>
          </cell>
          <cell r="B580" t="str">
            <v>CONTACTOR RP5</v>
          </cell>
          <cell r="C580" t="str">
            <v>RETARDO</v>
          </cell>
          <cell r="D580" t="str">
            <v>Contactores rango extendido</v>
          </cell>
        </row>
        <row r="581">
          <cell r="A581">
            <v>666</v>
          </cell>
          <cell r="B581" t="str">
            <v>CONTACTOR RP6</v>
          </cell>
          <cell r="C581" t="str">
            <v>RETARDO</v>
          </cell>
          <cell r="D581" t="str">
            <v>Contactores rango extendido</v>
          </cell>
        </row>
        <row r="582">
          <cell r="A582">
            <v>667</v>
          </cell>
          <cell r="B582" t="str">
            <v>CONTACTOR RP7</v>
          </cell>
          <cell r="C582" t="str">
            <v>RETARDO</v>
          </cell>
          <cell r="D582" t="str">
            <v>Contactores rango extendido</v>
          </cell>
        </row>
        <row r="583">
          <cell r="A583">
            <v>668</v>
          </cell>
          <cell r="B583" t="str">
            <v>CONTACTOR RP8</v>
          </cell>
          <cell r="C583" t="str">
            <v>RETARDO</v>
          </cell>
          <cell r="D583" t="str">
            <v>Contactores rango extendido</v>
          </cell>
        </row>
        <row r="584">
          <cell r="A584">
            <v>669</v>
          </cell>
          <cell r="B584" t="str">
            <v>CONTACTOR RP9</v>
          </cell>
          <cell r="C584" t="str">
            <v>RETARDO</v>
          </cell>
          <cell r="D584" t="str">
            <v>Contactores rango extendido</v>
          </cell>
        </row>
        <row r="585">
          <cell r="A585">
            <v>760</v>
          </cell>
          <cell r="B585" t="str">
            <v xml:space="preserve">ACUMULADORES DE DIRECCION  </v>
          </cell>
          <cell r="C585" t="str">
            <v>SISTEMA HIDRAULICO</v>
          </cell>
          <cell r="D585" t="str">
            <v>Sistema direccion</v>
          </cell>
        </row>
        <row r="586">
          <cell r="A586">
            <v>761</v>
          </cell>
          <cell r="B586" t="str">
            <v xml:space="preserve">BARRA DE DIRECCION </v>
          </cell>
          <cell r="C586" t="str">
            <v>SISTEMA HIDRAULICO</v>
          </cell>
          <cell r="D586" t="str">
            <v>Sistema direccion</v>
          </cell>
        </row>
        <row r="587">
          <cell r="A587">
            <v>764</v>
          </cell>
          <cell r="B587" t="str">
            <v>BOMBA DIRECCION Y FRENO</v>
          </cell>
          <cell r="C587" t="str">
            <v>SISTEMA HIDRAULICO</v>
          </cell>
          <cell r="D587" t="str">
            <v>Sistema direccion</v>
          </cell>
        </row>
        <row r="588">
          <cell r="A588">
            <v>765</v>
          </cell>
          <cell r="B588" t="str">
            <v>CILINDRO DIRECCION POS 1</v>
          </cell>
          <cell r="C588" t="str">
            <v>SISTEMA HIDRAULICO</v>
          </cell>
          <cell r="D588" t="str">
            <v>Sistema direccion</v>
          </cell>
        </row>
        <row r="589">
          <cell r="A589">
            <v>766</v>
          </cell>
          <cell r="B589" t="str">
            <v>CILINDRO DIRECCION POS 2</v>
          </cell>
          <cell r="C589" t="str">
            <v>SISTEMA HIDRAULICO</v>
          </cell>
          <cell r="D589" t="str">
            <v>Sistema direccion</v>
          </cell>
        </row>
        <row r="590">
          <cell r="A590">
            <v>767</v>
          </cell>
          <cell r="B590" t="str">
            <v>COLUMNA DIRECCION</v>
          </cell>
          <cell r="C590" t="str">
            <v>SISTEMA HIDRAULICO</v>
          </cell>
          <cell r="D590" t="str">
            <v>Sistema direccion</v>
          </cell>
        </row>
        <row r="591">
          <cell r="A591">
            <v>768</v>
          </cell>
          <cell r="B591" t="str">
            <v>CONJUNTO FILTRO DIRECCION</v>
          </cell>
          <cell r="C591" t="str">
            <v>SISTEMA HIDRAULICO</v>
          </cell>
          <cell r="D591" t="str">
            <v>Sistema direccion</v>
          </cell>
        </row>
        <row r="592">
          <cell r="A592">
            <v>769</v>
          </cell>
          <cell r="B592" t="str">
            <v>LINEAS DIRECCION</v>
          </cell>
          <cell r="C592" t="str">
            <v>SISTEMA HIDRAULICO</v>
          </cell>
          <cell r="D592" t="str">
            <v>Sistema direccion</v>
          </cell>
        </row>
        <row r="593">
          <cell r="A593">
            <v>774</v>
          </cell>
          <cell r="B593" t="str">
            <v>ROTULA DIRECCIÓN POS1</v>
          </cell>
          <cell r="C593" t="str">
            <v>SISTEMA HIDRAULICO</v>
          </cell>
          <cell r="D593" t="str">
            <v>Sistema direccion</v>
          </cell>
        </row>
        <row r="594">
          <cell r="A594">
            <v>775</v>
          </cell>
          <cell r="B594" t="str">
            <v>ROTULA DIRECCIÓN POS2</v>
          </cell>
          <cell r="C594" t="str">
            <v>SISTEMA HIDRAULICO</v>
          </cell>
          <cell r="D594" t="str">
            <v>Sistema direccion</v>
          </cell>
        </row>
        <row r="595">
          <cell r="A595">
            <v>776</v>
          </cell>
          <cell r="B595" t="str">
            <v>ROTULAS DE DIRECCIÓN</v>
          </cell>
          <cell r="C595" t="str">
            <v>SISTEMA HIDRAULICO</v>
          </cell>
          <cell r="D595" t="str">
            <v>Sistema direccion</v>
          </cell>
        </row>
        <row r="596">
          <cell r="A596">
            <v>778</v>
          </cell>
          <cell r="B596" t="str">
            <v>VALVULA AMPLIFICADORA FLUJO</v>
          </cell>
          <cell r="C596" t="str">
            <v>SISTEMA HIDRAULICO</v>
          </cell>
          <cell r="D596" t="str">
            <v>Sistema direccion</v>
          </cell>
        </row>
        <row r="597">
          <cell r="A597">
            <v>779</v>
          </cell>
          <cell r="B597" t="str">
            <v>VALVULA CONTROL DIRECCION (ORBITROL)</v>
          </cell>
          <cell r="C597" t="str">
            <v>SISTEMA HIDRAULICO</v>
          </cell>
          <cell r="D597" t="str">
            <v>Sistema direccion</v>
          </cell>
        </row>
        <row r="598">
          <cell r="A598">
            <v>780</v>
          </cell>
          <cell r="B598" t="str">
            <v>VALVULA DE CARGA Y DESCARGA</v>
          </cell>
          <cell r="C598" t="str">
            <v>SISTEMA HIDRAULICO</v>
          </cell>
          <cell r="D598" t="str">
            <v>Sistema direccion</v>
          </cell>
        </row>
        <row r="599">
          <cell r="A599">
            <v>781</v>
          </cell>
          <cell r="B599" t="str">
            <v>VALVULA SANGRADO</v>
          </cell>
          <cell r="C599" t="str">
            <v>SISTEMA HIDRAULICO</v>
          </cell>
          <cell r="D599" t="str">
            <v>Sistema direccion</v>
          </cell>
        </row>
        <row r="600">
          <cell r="A600">
            <v>720</v>
          </cell>
          <cell r="B600" t="str">
            <v>ALARMAS SISTEMA AID</v>
          </cell>
          <cell r="C600" t="str">
            <v>SISTEMA ELECTRICO 24V</v>
          </cell>
          <cell r="D600" t="str">
            <v>Sistema AID</v>
          </cell>
        </row>
        <row r="601">
          <cell r="A601">
            <v>721</v>
          </cell>
          <cell r="B601" t="str">
            <v>ALTERNADOR 24V 75A</v>
          </cell>
          <cell r="C601" t="str">
            <v>SISTEMA ELECTRICO 24V</v>
          </cell>
          <cell r="D601" t="str">
            <v>Alternador 24V</v>
          </cell>
        </row>
        <row r="602">
          <cell r="A602">
            <v>722</v>
          </cell>
          <cell r="B602" t="str">
            <v>ARNES ELECTRICO</v>
          </cell>
          <cell r="C602" t="str">
            <v>SISTEMA ELECTRICO 24V</v>
          </cell>
          <cell r="D602" t="str">
            <v>Arnes electrico 24V</v>
          </cell>
        </row>
        <row r="603">
          <cell r="A603">
            <v>723</v>
          </cell>
          <cell r="B603" t="str">
            <v>BATERIAS</v>
          </cell>
          <cell r="C603" t="str">
            <v>SISTEMA ELECTRICO 24V</v>
          </cell>
          <cell r="D603" t="str">
            <v>Baterias</v>
          </cell>
        </row>
        <row r="604">
          <cell r="A604">
            <v>724</v>
          </cell>
          <cell r="B604" t="str">
            <v>CIRCUITO EN CABINA</v>
          </cell>
          <cell r="C604" t="str">
            <v>SISTEMA ELECTRICO 24V</v>
          </cell>
          <cell r="D604" t="str">
            <v>Arnes cabina</v>
          </cell>
        </row>
        <row r="605">
          <cell r="A605">
            <v>725</v>
          </cell>
          <cell r="B605" t="str">
            <v>CONVERSOR 24/12 VOLT</v>
          </cell>
          <cell r="C605" t="str">
            <v>SISTEMA ELECTRICO 24V</v>
          </cell>
          <cell r="D605" t="str">
            <v>Conversor 24/12V</v>
          </cell>
        </row>
        <row r="606">
          <cell r="A606">
            <v>726</v>
          </cell>
          <cell r="B606" t="str">
            <v>CORREA ALTERNADOR</v>
          </cell>
          <cell r="C606" t="str">
            <v>SISTEMA ELECTRICO 24V</v>
          </cell>
          <cell r="D606" t="str">
            <v>Correa alternador</v>
          </cell>
        </row>
        <row r="607">
          <cell r="A607">
            <v>727</v>
          </cell>
          <cell r="B607" t="str">
            <v>ECUALIZADOR 24 VOLT</v>
          </cell>
          <cell r="C607" t="str">
            <v>SISTEMA ELECTRICO 24V</v>
          </cell>
          <cell r="D607" t="str">
            <v>Ecualizador 24V</v>
          </cell>
        </row>
        <row r="608">
          <cell r="A608">
            <v>728</v>
          </cell>
          <cell r="B608" t="str">
            <v>LUCES  FRONTALES</v>
          </cell>
          <cell r="C608" t="str">
            <v>SISTEMA ELECTRICO 24V</v>
          </cell>
          <cell r="D608" t="str">
            <v>Luces</v>
          </cell>
        </row>
        <row r="609">
          <cell r="A609">
            <v>729</v>
          </cell>
          <cell r="B609" t="str">
            <v>LUCES DE TROCHA</v>
          </cell>
          <cell r="C609" t="str">
            <v>SISTEMA ELECTRICO 24V</v>
          </cell>
          <cell r="D609" t="str">
            <v>Luces</v>
          </cell>
        </row>
        <row r="610">
          <cell r="A610">
            <v>730</v>
          </cell>
          <cell r="B610" t="str">
            <v>LUCES RETARDO</v>
          </cell>
          <cell r="C610" t="str">
            <v>SISTEMA ELECTRICO 24V</v>
          </cell>
          <cell r="D610" t="str">
            <v>Luces</v>
          </cell>
        </row>
        <row r="611">
          <cell r="A611">
            <v>731</v>
          </cell>
          <cell r="B611" t="str">
            <v>LUCES RETROCESO</v>
          </cell>
          <cell r="C611" t="str">
            <v>SISTEMA ELECTRICO 24V</v>
          </cell>
          <cell r="D611" t="str">
            <v>Luces</v>
          </cell>
        </row>
        <row r="612">
          <cell r="A612">
            <v>732</v>
          </cell>
          <cell r="B612" t="str">
            <v>LUZ CABINA</v>
          </cell>
          <cell r="C612" t="str">
            <v>SISTEMA ELECTRICO 24V</v>
          </cell>
          <cell r="D612" t="str">
            <v>Luces cabina 24V</v>
          </cell>
        </row>
        <row r="613">
          <cell r="A613">
            <v>735</v>
          </cell>
          <cell r="B613" t="str">
            <v>TARJETAS DIODOS RD 1-2</v>
          </cell>
          <cell r="C613" t="str">
            <v>SISTEMA ELECTRICO 24V</v>
          </cell>
          <cell r="D613" t="str">
            <v>Tarjetas 24V</v>
          </cell>
        </row>
        <row r="614">
          <cell r="A614">
            <v>736</v>
          </cell>
          <cell r="B614" t="str">
            <v>TARJETAS RV DESDE 1 A 6</v>
          </cell>
          <cell r="C614" t="str">
            <v>SISTEMA ELECTRICO 24V</v>
          </cell>
          <cell r="D614" t="str">
            <v>Tarjetas 24V</v>
          </cell>
        </row>
        <row r="615">
          <cell r="A615">
            <v>791</v>
          </cell>
          <cell r="B615" t="str">
            <v>ACUMULADORES DE FRENO</v>
          </cell>
          <cell r="C615" t="str">
            <v>SISTEMA FRENOS</v>
          </cell>
          <cell r="D615" t="str">
            <v>Acumuladores freno</v>
          </cell>
        </row>
        <row r="616">
          <cell r="A616">
            <v>792</v>
          </cell>
          <cell r="B616" t="str">
            <v>BALATA FRENOS SERVICIO DELANTERO</v>
          </cell>
          <cell r="C616" t="str">
            <v>SISTEMA FRENOS</v>
          </cell>
          <cell r="D616" t="str">
            <v>Balatas frenos</v>
          </cell>
        </row>
        <row r="617">
          <cell r="A617">
            <v>793</v>
          </cell>
          <cell r="B617" t="str">
            <v>BALATA FRENOS SERVICIO TRASEROS</v>
          </cell>
          <cell r="C617" t="str">
            <v>SISTEMA FRENOS</v>
          </cell>
          <cell r="D617" t="str">
            <v>Balatas frenos</v>
          </cell>
        </row>
        <row r="618">
          <cell r="A618">
            <v>796</v>
          </cell>
          <cell r="B618" t="str">
            <v>CALIPER PARQUEO</v>
          </cell>
          <cell r="C618" t="str">
            <v>SISTEMA FRENOS</v>
          </cell>
          <cell r="D618" t="str">
            <v>Caliper</v>
          </cell>
        </row>
        <row r="619">
          <cell r="A619">
            <v>797</v>
          </cell>
          <cell r="B619" t="str">
            <v>CALIPER SERVICIO DELANTERO</v>
          </cell>
          <cell r="C619" t="str">
            <v>SISTEMA FRENOS</v>
          </cell>
          <cell r="D619" t="str">
            <v>Caliper</v>
          </cell>
        </row>
        <row r="620">
          <cell r="A620">
            <v>798</v>
          </cell>
          <cell r="B620" t="str">
            <v>CALIPER SERVICIO TRASERO</v>
          </cell>
          <cell r="C620" t="str">
            <v>SISTEMA FRENOS</v>
          </cell>
          <cell r="D620" t="str">
            <v>Caliper</v>
          </cell>
        </row>
        <row r="621">
          <cell r="A621">
            <v>799</v>
          </cell>
          <cell r="B621" t="str">
            <v>DISCO FRENO DELANTERO</v>
          </cell>
          <cell r="C621" t="str">
            <v>SISTEMA FRENOS</v>
          </cell>
          <cell r="D621" t="str">
            <v>Disco freno</v>
          </cell>
        </row>
        <row r="622">
          <cell r="A622">
            <v>800</v>
          </cell>
          <cell r="B622" t="str">
            <v>DISCO FRENO TRASERO</v>
          </cell>
          <cell r="C622" t="str">
            <v>SISTEMA FRENOS</v>
          </cell>
          <cell r="D622" t="str">
            <v>Disco freno</v>
          </cell>
        </row>
        <row r="623">
          <cell r="A623">
            <v>802</v>
          </cell>
          <cell r="B623" t="str">
            <v>FILTRO ALTA PRESIÓN</v>
          </cell>
          <cell r="C623" t="str">
            <v>SISTEMA FRENOS</v>
          </cell>
          <cell r="D623" t="str">
            <v>Filtro freno</v>
          </cell>
        </row>
        <row r="624">
          <cell r="A624">
            <v>803</v>
          </cell>
          <cell r="B624" t="str">
            <v xml:space="preserve">FRENO DE CARGA Y DESCARGA  </v>
          </cell>
          <cell r="C624" t="str">
            <v>SISTEMA FRENOS</v>
          </cell>
          <cell r="D624" t="str">
            <v>Freno</v>
          </cell>
        </row>
        <row r="625">
          <cell r="A625">
            <v>804</v>
          </cell>
          <cell r="B625" t="str">
            <v xml:space="preserve">FRENO DE ESTACIONAMIENTO  </v>
          </cell>
          <cell r="C625" t="str">
            <v>SISTEMA FRENOS</v>
          </cell>
          <cell r="D625" t="str">
            <v>Freno</v>
          </cell>
        </row>
        <row r="626">
          <cell r="A626">
            <v>807</v>
          </cell>
          <cell r="B626" t="str">
            <v>FRENO DE SERVICIO</v>
          </cell>
          <cell r="C626" t="str">
            <v>SISTEMA FRENOS</v>
          </cell>
          <cell r="D626" t="str">
            <v>Freno</v>
          </cell>
        </row>
        <row r="627">
          <cell r="A627">
            <v>810</v>
          </cell>
          <cell r="B627" t="str">
            <v>LINEAS DE FRENOS</v>
          </cell>
          <cell r="C627" t="str">
            <v>SISTEMA FRENOS</v>
          </cell>
          <cell r="D627" t="str">
            <v>Lineas frenos</v>
          </cell>
        </row>
        <row r="628">
          <cell r="A628">
            <v>811</v>
          </cell>
          <cell r="B628" t="str">
            <v>MANIFOLD DE FRENOS</v>
          </cell>
          <cell r="C628" t="str">
            <v>SISTEMA FRENOS</v>
          </cell>
          <cell r="D628" t="str">
            <v>Manifold frenos</v>
          </cell>
        </row>
        <row r="629">
          <cell r="A629">
            <v>818</v>
          </cell>
          <cell r="B629" t="str">
            <v>PEDAL FRENO SERVICIO</v>
          </cell>
          <cell r="C629" t="str">
            <v>SISTEMA FRENOS</v>
          </cell>
          <cell r="D629" t="str">
            <v>Pedal freno</v>
          </cell>
        </row>
        <row r="630">
          <cell r="A630">
            <v>822</v>
          </cell>
          <cell r="B630" t="str">
            <v>VALVULA PEDAL DE FRENO</v>
          </cell>
          <cell r="C630" t="str">
            <v>SISTEMA FRENOS</v>
          </cell>
          <cell r="D630" t="str">
            <v>Pedal freno</v>
          </cell>
        </row>
        <row r="631">
          <cell r="A631">
            <v>1086</v>
          </cell>
          <cell r="B631" t="str">
            <v>BOMBA DE FRENOS</v>
          </cell>
          <cell r="C631" t="str">
            <v>SISTEMA HIDRAULICO</v>
          </cell>
          <cell r="D631" t="str">
            <v>Sistema freno</v>
          </cell>
        </row>
        <row r="632">
          <cell r="A632">
            <v>1089</v>
          </cell>
          <cell r="B632" t="str">
            <v xml:space="preserve">BOMBA DIRECCION </v>
          </cell>
          <cell r="C632" t="str">
            <v>SISTEMA HIDRAULICO</v>
          </cell>
          <cell r="D632" t="str">
            <v>Sistema direccion</v>
          </cell>
        </row>
        <row r="633">
          <cell r="A633">
            <v>1093</v>
          </cell>
          <cell r="B633" t="str">
            <v>CARDAN</v>
          </cell>
          <cell r="C633" t="str">
            <v>SISTEMA HIDRAULICO</v>
          </cell>
          <cell r="D633" t="str">
            <v>Cardan</v>
          </cell>
        </row>
        <row r="634">
          <cell r="A634">
            <v>1122</v>
          </cell>
          <cell r="B634" t="str">
            <v>EJE CARDAN</v>
          </cell>
          <cell r="C634" t="str">
            <v>SISTEMA HIDRAULICO</v>
          </cell>
          <cell r="D634" t="str">
            <v>Cardan</v>
          </cell>
        </row>
        <row r="635">
          <cell r="A635">
            <v>1123</v>
          </cell>
          <cell r="B635" t="str">
            <v>ESTANQUE HIDRAULICO</v>
          </cell>
          <cell r="C635" t="str">
            <v>SISTEMA HIDRAULICO</v>
          </cell>
          <cell r="D635" t="str">
            <v>Estanque hidraulico</v>
          </cell>
        </row>
        <row r="636">
          <cell r="A636">
            <v>1128</v>
          </cell>
          <cell r="B636" t="str">
            <v>LINEAS HIDRAULICAS</v>
          </cell>
          <cell r="C636" t="str">
            <v>SISTEMA HIDRAULICO</v>
          </cell>
          <cell r="D636" t="str">
            <v>Lineas hidraulicas</v>
          </cell>
        </row>
        <row r="637">
          <cell r="A637">
            <v>1132</v>
          </cell>
          <cell r="B637" t="str">
            <v>MANIFOLD CENTRAL</v>
          </cell>
          <cell r="C637" t="str">
            <v>SISTEMA HIDRAULICO</v>
          </cell>
          <cell r="D637" t="str">
            <v>Manifold hidraulico</v>
          </cell>
        </row>
        <row r="638">
          <cell r="A638">
            <v>1141</v>
          </cell>
          <cell r="B638" t="str">
            <v>VV DESCARGA DIRECCION Y LEVANTE</v>
          </cell>
          <cell r="C638" t="str">
            <v>SISTEMA HIDRAULICO</v>
          </cell>
          <cell r="D638" t="str">
            <v>Valvula descarga</v>
          </cell>
        </row>
        <row r="639">
          <cell r="A639">
            <v>840</v>
          </cell>
          <cell r="B639" t="str">
            <v>BOMBA LEVANTE</v>
          </cell>
          <cell r="C639" t="str">
            <v>SISTEMA HIDRAULICO</v>
          </cell>
          <cell r="D639" t="str">
            <v>Sistema levante</v>
          </cell>
        </row>
        <row r="640">
          <cell r="A640">
            <v>841</v>
          </cell>
          <cell r="B640" t="str">
            <v>CILINDRO LEVANTE DERECHO</v>
          </cell>
          <cell r="C640" t="str">
            <v>SISTEMA HIDRAULICO</v>
          </cell>
          <cell r="D640" t="str">
            <v>Sistema levante</v>
          </cell>
        </row>
        <row r="641">
          <cell r="A641">
            <v>842</v>
          </cell>
          <cell r="B641" t="str">
            <v>CILINDRO LEVANTE IZQUIERDO</v>
          </cell>
          <cell r="C641" t="str">
            <v>SISTEMA HIDRAULICO</v>
          </cell>
          <cell r="D641" t="str">
            <v>Sistema levante</v>
          </cell>
        </row>
        <row r="642">
          <cell r="A642">
            <v>843</v>
          </cell>
          <cell r="B642" t="str">
            <v>CONJUNTO FILTRO ALTA PRESION</v>
          </cell>
          <cell r="C642" t="str">
            <v>SISTEMA HIDRAULICO</v>
          </cell>
          <cell r="D642" t="str">
            <v>Sistema levante</v>
          </cell>
        </row>
        <row r="643">
          <cell r="A643">
            <v>844</v>
          </cell>
          <cell r="B643" t="str">
            <v>LINEAS LEVANTE</v>
          </cell>
          <cell r="C643" t="str">
            <v>SISTEMA HIDRAULICO</v>
          </cell>
          <cell r="D643" t="str">
            <v>Sistema levante</v>
          </cell>
        </row>
        <row r="644">
          <cell r="A644">
            <v>847</v>
          </cell>
          <cell r="B644" t="str">
            <v>SISTEMA LIMITE TOLVA</v>
          </cell>
          <cell r="C644" t="str">
            <v>SISTEMA LEVANTE</v>
          </cell>
          <cell r="D644" t="str">
            <v>Limite tolva</v>
          </cell>
        </row>
        <row r="645">
          <cell r="A645">
            <v>848</v>
          </cell>
          <cell r="B645" t="str">
            <v>VALVULA CONTROL LEVANTE</v>
          </cell>
          <cell r="C645" t="str">
            <v>SISTEMA HIDRAULICO</v>
          </cell>
          <cell r="D645" t="str">
            <v>Sistema levante</v>
          </cell>
        </row>
        <row r="646">
          <cell r="A646">
            <v>849</v>
          </cell>
          <cell r="B646" t="str">
            <v>VALVULA PILOTAJE LEVANTE</v>
          </cell>
          <cell r="C646" t="str">
            <v>SISTEMA HIDRAULICO</v>
          </cell>
          <cell r="D646" t="str">
            <v>Sistema levante</v>
          </cell>
        </row>
        <row r="647">
          <cell r="A647">
            <v>1189</v>
          </cell>
          <cell r="B647" t="str">
            <v>LUBRICACION</v>
          </cell>
          <cell r="C647" t="str">
            <v>SISTEMA LUBRICACION</v>
          </cell>
          <cell r="D647" t="str">
            <v>Lubricacion</v>
          </cell>
        </row>
        <row r="648">
          <cell r="A648">
            <v>1190</v>
          </cell>
          <cell r="B648" t="str">
            <v>BOMBA DE ENGRASE</v>
          </cell>
          <cell r="C648" t="str">
            <v>SISTEMA LUBRICACION</v>
          </cell>
          <cell r="D648" t="str">
            <v>Bomba lubricacion</v>
          </cell>
        </row>
        <row r="649">
          <cell r="A649">
            <v>1195</v>
          </cell>
          <cell r="B649" t="str">
            <v xml:space="preserve">INYECTORES LUBRICACION </v>
          </cell>
          <cell r="C649" t="str">
            <v>SISTEMA LUBRICACION</v>
          </cell>
          <cell r="D649" t="str">
            <v>Inyector lubricacion</v>
          </cell>
        </row>
        <row r="650">
          <cell r="A650">
            <v>1198</v>
          </cell>
          <cell r="B650" t="str">
            <v>LINEAS GRASA</v>
          </cell>
          <cell r="C650" t="str">
            <v>SISTEMA LUBRICACION</v>
          </cell>
          <cell r="D650" t="str">
            <v>Lineas lubricacion</v>
          </cell>
        </row>
        <row r="651">
          <cell r="A651">
            <v>1201</v>
          </cell>
          <cell r="B651" t="str">
            <v xml:space="preserve">MANGUERA DE GRASA </v>
          </cell>
          <cell r="C651" t="str">
            <v>SISTEMA LUBRICACION</v>
          </cell>
          <cell r="D651" t="str">
            <v>Mangueras lubricacion</v>
          </cell>
        </row>
        <row r="652">
          <cell r="A652">
            <v>1209</v>
          </cell>
          <cell r="B652" t="str">
            <v>SISTEMA CENTRALIZADO GRASA</v>
          </cell>
          <cell r="C652" t="str">
            <v>SISTEMA LUBRICACION</v>
          </cell>
          <cell r="D652" t="str">
            <v>Sistema lubricacion</v>
          </cell>
        </row>
        <row r="653">
          <cell r="A653">
            <v>1212</v>
          </cell>
          <cell r="B653" t="str">
            <v>VALVULA VENTEO SISTEMA</v>
          </cell>
          <cell r="C653" t="str">
            <v>SISTEMA LUBRICACION</v>
          </cell>
          <cell r="D653" t="str">
            <v>Valvula lubricacion</v>
          </cell>
        </row>
        <row r="654">
          <cell r="A654">
            <v>1215</v>
          </cell>
          <cell r="B654" t="str">
            <v>FILTRO</v>
          </cell>
          <cell r="C654" t="str">
            <v>SISTEMA LUBRICACION</v>
          </cell>
          <cell r="D654" t="str">
            <v>Filtro lubricacion</v>
          </cell>
        </row>
        <row r="655">
          <cell r="A655">
            <v>1216</v>
          </cell>
          <cell r="B655" t="str">
            <v>INTERRUPTOR DE PRESION</v>
          </cell>
          <cell r="C655" t="str">
            <v>SISTEMA LUBRICACION</v>
          </cell>
          <cell r="D655" t="str">
            <v>Interruptor lubricacion</v>
          </cell>
        </row>
        <row r="656">
          <cell r="A656">
            <v>1217</v>
          </cell>
          <cell r="B656" t="str">
            <v>TIMER LUBRICACIÓN</v>
          </cell>
          <cell r="C656" t="str">
            <v>SISTEMA LUBRICACION</v>
          </cell>
          <cell r="D656" t="str">
            <v>Timer lubricacion</v>
          </cell>
        </row>
        <row r="657">
          <cell r="A657">
            <v>1348</v>
          </cell>
          <cell r="B657" t="str">
            <v>ALARMA ACCION SONORA</v>
          </cell>
          <cell r="C657" t="str">
            <v>SISTEMA PROTECCION Y ALARMAS</v>
          </cell>
          <cell r="D657" t="str">
            <v>Alarma</v>
          </cell>
        </row>
        <row r="658">
          <cell r="A658">
            <v>1349</v>
          </cell>
          <cell r="B658" t="str">
            <v>ALARMA RETROCESO</v>
          </cell>
          <cell r="C658" t="str">
            <v>SISTEMA PROTECCION Y ALARMAS</v>
          </cell>
          <cell r="D658" t="str">
            <v>Alarma</v>
          </cell>
        </row>
        <row r="659">
          <cell r="A659">
            <v>1353</v>
          </cell>
          <cell r="B659" t="str">
            <v>LUZ ALARMA</v>
          </cell>
          <cell r="C659" t="str">
            <v>SISTEMA PROTECCION Y ALARMAS</v>
          </cell>
          <cell r="D659" t="str">
            <v>Luz alarma</v>
          </cell>
        </row>
        <row r="660">
          <cell r="A660">
            <v>1354</v>
          </cell>
          <cell r="B660" t="str">
            <v>LUZ ALARMA TOLVA ARRIBA</v>
          </cell>
          <cell r="C660" t="str">
            <v>SISTEMA PROTECCION Y ALARMAS</v>
          </cell>
          <cell r="D660" t="str">
            <v>Luz alarma</v>
          </cell>
        </row>
        <row r="661">
          <cell r="A661">
            <v>1366</v>
          </cell>
          <cell r="B661" t="str">
            <v>SISTEMA CONTRA INCENDIOS</v>
          </cell>
          <cell r="C661" t="str">
            <v>SISTEMA PROTECCION Y ALARMAS</v>
          </cell>
          <cell r="D661" t="str">
            <v>Sistema contra incendios</v>
          </cell>
        </row>
        <row r="662">
          <cell r="A662">
            <v>1380</v>
          </cell>
          <cell r="B662" t="str">
            <v>MASA MUÑON DELANTERA DERECHA</v>
          </cell>
          <cell r="C662" t="str">
            <v>SUSPENSIONES</v>
          </cell>
          <cell r="D662" t="str">
            <v>Suspensiones delanteras</v>
          </cell>
        </row>
        <row r="663">
          <cell r="A663">
            <v>1381</v>
          </cell>
          <cell r="B663" t="str">
            <v>MASA MUÑON DELANTERA IZQUIERDA</v>
          </cell>
          <cell r="C663" t="str">
            <v>SUSPENSIONES</v>
          </cell>
          <cell r="D663" t="str">
            <v>Suspensiones delanteras</v>
          </cell>
        </row>
        <row r="664">
          <cell r="A664">
            <v>1384</v>
          </cell>
          <cell r="B664" t="str">
            <v>PERNO BOLA SUSPENSIÓN TRASERA INFERIOR</v>
          </cell>
          <cell r="C664" t="str">
            <v>SUSPENSIONES</v>
          </cell>
          <cell r="D664" t="str">
            <v>Suspensiones traseras</v>
          </cell>
        </row>
        <row r="665">
          <cell r="A665">
            <v>1385</v>
          </cell>
          <cell r="B665" t="str">
            <v>PERNO BOLA SUSPENSIÓN TRASERA SUPERIOR</v>
          </cell>
          <cell r="C665" t="str">
            <v>SUSPENSIONES</v>
          </cell>
          <cell r="D665" t="str">
            <v>Suspensiones traseras</v>
          </cell>
        </row>
        <row r="666">
          <cell r="A666">
            <v>1386</v>
          </cell>
          <cell r="B666" t="str">
            <v>ROTULAS SUSPENSIÓN TRASERAS INFERIOR</v>
          </cell>
          <cell r="C666" t="str">
            <v>SUSPENSIONES</v>
          </cell>
          <cell r="D666" t="str">
            <v>Articulacion suspension</v>
          </cell>
        </row>
        <row r="667">
          <cell r="A667">
            <v>1387</v>
          </cell>
          <cell r="B667" t="str">
            <v>ROTULAS SUSPENSIÓN TRASERAS SUPERIOR</v>
          </cell>
          <cell r="C667" t="str">
            <v>SUSPENSIONES</v>
          </cell>
          <cell r="D667" t="str">
            <v>Articulacion suspension</v>
          </cell>
        </row>
        <row r="668">
          <cell r="A668">
            <v>1388</v>
          </cell>
          <cell r="B668" t="str">
            <v>SUSPENSIONES DELANTERAS DERECHA</v>
          </cell>
          <cell r="C668" t="str">
            <v>SUSPENSIONES</v>
          </cell>
          <cell r="D668" t="str">
            <v>Suspensiones delanteras</v>
          </cell>
        </row>
        <row r="669">
          <cell r="A669">
            <v>1389</v>
          </cell>
          <cell r="B669" t="str">
            <v>SUSPENSIONES DELANTERAS IZQUIERDA</v>
          </cell>
          <cell r="C669" t="str">
            <v>SUSPENSIONES</v>
          </cell>
          <cell r="D669" t="str">
            <v>Suspensiones delanteras</v>
          </cell>
        </row>
        <row r="670">
          <cell r="A670">
            <v>1390</v>
          </cell>
          <cell r="B670" t="str">
            <v>SUSPENSIONES TRASERAS DERECHA</v>
          </cell>
          <cell r="C670" t="str">
            <v>SUSPENSIONES</v>
          </cell>
          <cell r="D670" t="str">
            <v>Suspensiones traseras</v>
          </cell>
        </row>
        <row r="671">
          <cell r="A671">
            <v>1391</v>
          </cell>
          <cell r="B671" t="str">
            <v>SUSPENSIONES TRASERAS IZQUIERDA</v>
          </cell>
          <cell r="C671" t="str">
            <v>SUSPENSIONES</v>
          </cell>
          <cell r="D671" t="str">
            <v>Suspensiones traseras</v>
          </cell>
        </row>
        <row r="672">
          <cell r="A672">
            <v>1394</v>
          </cell>
          <cell r="B672" t="str">
            <v>PAILOAD METER SUSPENSION FRONTAL</v>
          </cell>
          <cell r="C672" t="str">
            <v>SUSPENSIONES</v>
          </cell>
          <cell r="D672" t="str">
            <v>PAILOAD METER</v>
          </cell>
        </row>
        <row r="673">
          <cell r="A673">
            <v>1395</v>
          </cell>
          <cell r="B673" t="str">
            <v>PAILOAD SUSPENSION TRASERA</v>
          </cell>
          <cell r="C673" t="str">
            <v>SUSPENSIONES</v>
          </cell>
          <cell r="D673" t="str">
            <v>PAILOAD METER</v>
          </cell>
        </row>
        <row r="674">
          <cell r="A674">
            <v>1396</v>
          </cell>
          <cell r="B674" t="str">
            <v>SENSOR PAILOAD METER SUSPENSIÓN DELANTERA</v>
          </cell>
          <cell r="C674" t="str">
            <v>SUSPENSIONES</v>
          </cell>
          <cell r="D674" t="str">
            <v>PAILOAD METER</v>
          </cell>
        </row>
        <row r="675">
          <cell r="A675">
            <v>1397</v>
          </cell>
          <cell r="B675" t="str">
            <v>SENSOR PAILOAD METER SUSPENSIÓN TRASERA</v>
          </cell>
          <cell r="C675" t="str">
            <v>SUSPENSIONES</v>
          </cell>
          <cell r="D675" t="str">
            <v>PAILOAD METER</v>
          </cell>
        </row>
        <row r="676">
          <cell r="A676">
            <v>1398</v>
          </cell>
          <cell r="B676" t="str">
            <v>SISTEMA CONTROL</v>
          </cell>
          <cell r="C676" t="str">
            <v>SUSPENSIONES</v>
          </cell>
          <cell r="D676" t="str">
            <v>PAILOAD METER</v>
          </cell>
        </row>
        <row r="677">
          <cell r="A677">
            <v>50</v>
          </cell>
          <cell r="B677" t="str">
            <v>ASIENTO COPILOTO</v>
          </cell>
          <cell r="C677" t="str">
            <v>CABINA</v>
          </cell>
          <cell r="D677" t="str">
            <v>Asientos</v>
          </cell>
        </row>
        <row r="678">
          <cell r="A678">
            <v>51</v>
          </cell>
          <cell r="B678" t="str">
            <v>ASIENTO PILOTO</v>
          </cell>
          <cell r="C678" t="str">
            <v>CABINA</v>
          </cell>
          <cell r="D678" t="str">
            <v>Asientos</v>
          </cell>
        </row>
        <row r="679">
          <cell r="A679">
            <v>53</v>
          </cell>
          <cell r="B679" t="str">
            <v>BLOWER AIRE ACONDICIONADO</v>
          </cell>
          <cell r="C679" t="str">
            <v>CABINA</v>
          </cell>
          <cell r="D679" t="str">
            <v>Aire acondicionado</v>
          </cell>
        </row>
        <row r="680">
          <cell r="A680">
            <v>54</v>
          </cell>
          <cell r="B680" t="str">
            <v>CAÑERIA</v>
          </cell>
          <cell r="C680" t="str">
            <v>CABINA</v>
          </cell>
          <cell r="D680" t="str">
            <v>Cañerias</v>
          </cell>
        </row>
        <row r="681">
          <cell r="A681">
            <v>56</v>
          </cell>
          <cell r="B681" t="str">
            <v>COMPRESOR A/C</v>
          </cell>
          <cell r="C681" t="str">
            <v>CABINA</v>
          </cell>
          <cell r="D681" t="str">
            <v>Aire acondicionado</v>
          </cell>
        </row>
        <row r="682">
          <cell r="A682">
            <v>57</v>
          </cell>
          <cell r="B682" t="str">
            <v>CONDENSADOR</v>
          </cell>
          <cell r="C682" t="str">
            <v>CABINA</v>
          </cell>
          <cell r="D682" t="str">
            <v>Aire acondicionado</v>
          </cell>
        </row>
        <row r="683">
          <cell r="A683">
            <v>58</v>
          </cell>
          <cell r="B683" t="str">
            <v>DIFUSORES A/C</v>
          </cell>
          <cell r="C683" t="str">
            <v>CABINA</v>
          </cell>
          <cell r="D683" t="str">
            <v>Aire acondicionado</v>
          </cell>
        </row>
        <row r="684">
          <cell r="A684">
            <v>59</v>
          </cell>
          <cell r="B684" t="str">
            <v>ESTRUCTURA</v>
          </cell>
          <cell r="C684" t="str">
            <v>CABINA</v>
          </cell>
          <cell r="D684" t="str">
            <v>Estructura cabina</v>
          </cell>
        </row>
        <row r="685">
          <cell r="A685">
            <v>60</v>
          </cell>
          <cell r="B685" t="str">
            <v>FILTRO CABINA</v>
          </cell>
          <cell r="C685" t="str">
            <v>CABINA</v>
          </cell>
          <cell r="D685" t="str">
            <v>Aire acondicionado</v>
          </cell>
        </row>
        <row r="686">
          <cell r="A686">
            <v>64</v>
          </cell>
          <cell r="B686" t="str">
            <v>PANEL DE INSTRUMENTOS/JOISTICK</v>
          </cell>
          <cell r="C686" t="str">
            <v>CABINA</v>
          </cell>
          <cell r="D686" t="str">
            <v>Instrumentos cabina</v>
          </cell>
        </row>
        <row r="687">
          <cell r="A687">
            <v>66</v>
          </cell>
          <cell r="B687" t="str">
            <v>PUERTAS CABINA</v>
          </cell>
          <cell r="C687" t="str">
            <v>CABINA</v>
          </cell>
          <cell r="D687" t="str">
            <v>Acceso cabina</v>
          </cell>
        </row>
        <row r="688">
          <cell r="A688">
            <v>67</v>
          </cell>
          <cell r="B688" t="str">
            <v xml:space="preserve">RADIO COMERCIAL  </v>
          </cell>
          <cell r="C688" t="str">
            <v>CABINA</v>
          </cell>
          <cell r="D688" t="str">
            <v>Entretenimiento cabina</v>
          </cell>
        </row>
        <row r="689">
          <cell r="A689">
            <v>68</v>
          </cell>
          <cell r="B689" t="str">
            <v xml:space="preserve">RADIO DE COMUNICACIÓN </v>
          </cell>
          <cell r="C689" t="str">
            <v>CABINA</v>
          </cell>
          <cell r="D689" t="str">
            <v>Comunicacion</v>
          </cell>
        </row>
        <row r="690">
          <cell r="A690">
            <v>69</v>
          </cell>
          <cell r="B690" t="str">
            <v>SELLADO CABINA</v>
          </cell>
          <cell r="C690" t="str">
            <v>CABINA</v>
          </cell>
          <cell r="D690" t="str">
            <v>Sellado cabina</v>
          </cell>
        </row>
        <row r="691">
          <cell r="A691">
            <v>71</v>
          </cell>
          <cell r="B691" t="str">
            <v xml:space="preserve">SISTEMA DE AIRE ACONDICIONADO </v>
          </cell>
          <cell r="C691" t="str">
            <v>CABINA</v>
          </cell>
          <cell r="D691" t="str">
            <v>Aire acondicionado</v>
          </cell>
        </row>
        <row r="692">
          <cell r="A692">
            <v>72</v>
          </cell>
          <cell r="B692" t="str">
            <v>SISTEMA DE COMUNICACIÓN ONLINE EQUIPO</v>
          </cell>
          <cell r="C692" t="str">
            <v>CABINA</v>
          </cell>
          <cell r="D692" t="str">
            <v>Comunicacion</v>
          </cell>
        </row>
        <row r="693">
          <cell r="A693">
            <v>73</v>
          </cell>
          <cell r="B693" t="str">
            <v xml:space="preserve">SISTEMA DISPATCH </v>
          </cell>
          <cell r="C693" t="str">
            <v>CABINA</v>
          </cell>
          <cell r="D693" t="str">
            <v>SISTEMA DISPATCH</v>
          </cell>
        </row>
        <row r="694">
          <cell r="A694">
            <v>74</v>
          </cell>
          <cell r="B694" t="str">
            <v>SWITCH FRENOS</v>
          </cell>
          <cell r="C694" t="str">
            <v>CABINA</v>
          </cell>
          <cell r="D694" t="str">
            <v>Switch cabina</v>
          </cell>
        </row>
        <row r="695">
          <cell r="A695">
            <v>75</v>
          </cell>
          <cell r="B695" t="str">
            <v>SWITCH LUCES</v>
          </cell>
          <cell r="C695" t="str">
            <v>CABINA</v>
          </cell>
          <cell r="D695" t="str">
            <v>Switch cabina</v>
          </cell>
        </row>
        <row r="696">
          <cell r="A696">
            <v>76</v>
          </cell>
          <cell r="B696" t="str">
            <v>VIDRIOS (PARABRISAS)</v>
          </cell>
          <cell r="C696" t="str">
            <v>CABINA</v>
          </cell>
          <cell r="D696" t="str">
            <v>Vidrios</v>
          </cell>
        </row>
        <row r="697">
          <cell r="A697">
            <v>77</v>
          </cell>
          <cell r="B697" t="str">
            <v>BOCINA</v>
          </cell>
          <cell r="C697" t="str">
            <v>CABINA</v>
          </cell>
          <cell r="D697" t="str">
            <v>Bocina</v>
          </cell>
        </row>
        <row r="698">
          <cell r="A698">
            <v>78</v>
          </cell>
          <cell r="B698" t="str">
            <v>CINTURON SEGURIDAD ASIENTO COPILOTO</v>
          </cell>
          <cell r="C698" t="str">
            <v>CABINA</v>
          </cell>
          <cell r="D698" t="str">
            <v>Cinturones seguridad</v>
          </cell>
        </row>
        <row r="699">
          <cell r="A699">
            <v>79</v>
          </cell>
          <cell r="B699" t="str">
            <v>CINTURON SEGURIDAD ASIENTO PILOTO</v>
          </cell>
          <cell r="C699" t="str">
            <v>CABINA</v>
          </cell>
          <cell r="D699" t="str">
            <v>Cinturones seguridad</v>
          </cell>
        </row>
        <row r="700">
          <cell r="A700">
            <v>225</v>
          </cell>
          <cell r="B700" t="str">
            <v>PERNO</v>
          </cell>
          <cell r="C700" t="str">
            <v>ESTRUCTURAS</v>
          </cell>
          <cell r="D700" t="str">
            <v>Pernos</v>
          </cell>
        </row>
        <row r="701">
          <cell r="A701">
            <v>126</v>
          </cell>
          <cell r="B701" t="str">
            <v>BARRA ESTABILIZADORA (HUESO PERRO)</v>
          </cell>
          <cell r="C701" t="str">
            <v>ESTRUCTURAS</v>
          </cell>
          <cell r="D701" t="str">
            <v>Suspension trasera</v>
          </cell>
        </row>
        <row r="702">
          <cell r="A702">
            <v>135</v>
          </cell>
          <cell r="B702" t="str">
            <v>BOTA PIEDRA</v>
          </cell>
          <cell r="C702" t="str">
            <v>ESTRUCTURAS</v>
          </cell>
          <cell r="D702" t="str">
            <v>Bota piedras</v>
          </cell>
        </row>
        <row r="703">
          <cell r="A703">
            <v>145</v>
          </cell>
          <cell r="B703" t="str">
            <v>CHASSIS</v>
          </cell>
          <cell r="C703" t="str">
            <v>ESTRUCTURAS</v>
          </cell>
          <cell r="D703" t="str">
            <v>Chasis</v>
          </cell>
        </row>
        <row r="704">
          <cell r="A704">
            <v>164</v>
          </cell>
          <cell r="B704" t="str">
            <v>ESPEJO DERECHO</v>
          </cell>
          <cell r="C704" t="str">
            <v>ESTRUCTURAS</v>
          </cell>
          <cell r="D704" t="str">
            <v>Cabina</v>
          </cell>
        </row>
        <row r="705">
          <cell r="A705">
            <v>165</v>
          </cell>
          <cell r="B705" t="str">
            <v>ESPEJO IZQUIERDO</v>
          </cell>
          <cell r="C705" t="str">
            <v>ESTRUCTURAS</v>
          </cell>
          <cell r="D705" t="str">
            <v>Cabina</v>
          </cell>
        </row>
        <row r="706">
          <cell r="A706">
            <v>177</v>
          </cell>
          <cell r="B706" t="str">
            <v xml:space="preserve">OJO PIVOTE  </v>
          </cell>
          <cell r="C706" t="str">
            <v>ESTRUCTURAS</v>
          </cell>
          <cell r="D706" t="str">
            <v>Pasador central</v>
          </cell>
        </row>
        <row r="707">
          <cell r="A707">
            <v>186</v>
          </cell>
          <cell r="B707" t="str">
            <v>PLATAFORMAS Y ESCALERAS</v>
          </cell>
          <cell r="C707" t="str">
            <v>ESTRUCTURAS</v>
          </cell>
          <cell r="D707" t="str">
            <v>Estructuras</v>
          </cell>
        </row>
        <row r="708">
          <cell r="A708">
            <v>219</v>
          </cell>
          <cell r="B708" t="str">
            <v xml:space="preserve">TOLVA </v>
          </cell>
          <cell r="C708" t="str">
            <v>ESTRUCTURAS</v>
          </cell>
          <cell r="D708" t="str">
            <v>Tolva</v>
          </cell>
        </row>
        <row r="709">
          <cell r="A709">
            <v>360</v>
          </cell>
          <cell r="B709" t="str">
            <v>CULATAS</v>
          </cell>
          <cell r="C709" t="str">
            <v xml:space="preserve">MOTOR DIESEL </v>
          </cell>
          <cell r="D709" t="str">
            <v>BLOCK</v>
          </cell>
        </row>
        <row r="710">
          <cell r="A710">
            <v>362</v>
          </cell>
          <cell r="B710" t="str">
            <v>SHOCK BLOCK (CIGÜEÑAL, CAMISAS, BIELAS, PISTONES, ANILLOS, BLOCK)</v>
          </cell>
          <cell r="C710" t="str">
            <v xml:space="preserve">MOTOR DIESEL </v>
          </cell>
          <cell r="D710" t="str">
            <v>BLOCK</v>
          </cell>
        </row>
        <row r="711">
          <cell r="A711">
            <v>363</v>
          </cell>
          <cell r="B711" t="str">
            <v>UNIDAD FUERZA LADO DERECHO (8 UN)</v>
          </cell>
          <cell r="C711" t="str">
            <v xml:space="preserve">MOTOR DIESEL </v>
          </cell>
          <cell r="D711" t="str">
            <v>BLOCK</v>
          </cell>
        </row>
        <row r="712">
          <cell r="A712">
            <v>364</v>
          </cell>
          <cell r="B712" t="str">
            <v>UNIDAD FUERZA LADO IZQUIERDO (8 UN)</v>
          </cell>
          <cell r="C712" t="str">
            <v xml:space="preserve">MOTOR DIESEL </v>
          </cell>
          <cell r="D712" t="str">
            <v>BLOCK</v>
          </cell>
        </row>
        <row r="713">
          <cell r="A713">
            <v>385</v>
          </cell>
          <cell r="B713" t="str">
            <v>ARNES BANCO DERECHO</v>
          </cell>
          <cell r="C713" t="str">
            <v xml:space="preserve">MOTOR DIESEL </v>
          </cell>
          <cell r="D713" t="str">
            <v>SENSORES</v>
          </cell>
        </row>
        <row r="714">
          <cell r="A714">
            <v>386</v>
          </cell>
          <cell r="B714" t="str">
            <v>ARNES BANCO IZQUIERDO</v>
          </cell>
          <cell r="C714" t="str">
            <v xml:space="preserve">MOTOR DIESEL </v>
          </cell>
          <cell r="D714" t="str">
            <v>SENSORES</v>
          </cell>
        </row>
        <row r="715">
          <cell r="A715">
            <v>387</v>
          </cell>
          <cell r="B715" t="str">
            <v>MODULO ECM CENSE</v>
          </cell>
          <cell r="C715" t="str">
            <v xml:space="preserve">MOTOR DIESEL </v>
          </cell>
          <cell r="D715" t="str">
            <v>SENSORES</v>
          </cell>
        </row>
        <row r="716">
          <cell r="A716">
            <v>390</v>
          </cell>
          <cell r="B716" t="str">
            <v>PRESIÓN ACEITE</v>
          </cell>
          <cell r="C716" t="str">
            <v xml:space="preserve">MOTOR DIESEL </v>
          </cell>
          <cell r="D716" t="str">
            <v>SENSORES</v>
          </cell>
        </row>
        <row r="717">
          <cell r="A717">
            <v>391</v>
          </cell>
          <cell r="B717" t="str">
            <v>PRESIÓN AMBIENTE</v>
          </cell>
          <cell r="C717" t="str">
            <v xml:space="preserve">MOTOR DIESEL </v>
          </cell>
          <cell r="D717" t="str">
            <v>SENSORES</v>
          </cell>
        </row>
        <row r="718">
          <cell r="A718">
            <v>392</v>
          </cell>
          <cell r="B718" t="str">
            <v>PRESIÓN CARTER</v>
          </cell>
          <cell r="C718" t="str">
            <v xml:space="preserve">MOTOR DIESEL </v>
          </cell>
          <cell r="D718" t="str">
            <v>SENSORES</v>
          </cell>
        </row>
        <row r="719">
          <cell r="A719">
            <v>393</v>
          </cell>
          <cell r="B719" t="str">
            <v>PRESIÓN COMBUSTIBLE</v>
          </cell>
          <cell r="C719" t="str">
            <v xml:space="preserve">MOTOR DIESEL </v>
          </cell>
          <cell r="D719" t="str">
            <v>SENSORES</v>
          </cell>
        </row>
        <row r="720">
          <cell r="A720">
            <v>394</v>
          </cell>
          <cell r="B720" t="str">
            <v>PRESIÓN REFRIGERANTE</v>
          </cell>
          <cell r="C720" t="str">
            <v xml:space="preserve">MOTOR DIESEL </v>
          </cell>
          <cell r="D720" t="str">
            <v>SENSORES</v>
          </cell>
        </row>
        <row r="721">
          <cell r="A721">
            <v>395</v>
          </cell>
          <cell r="B721" t="str">
            <v>SWITCH NIVEL ACEITE</v>
          </cell>
          <cell r="C721" t="str">
            <v xml:space="preserve">MOTOR DIESEL </v>
          </cell>
          <cell r="D721" t="str">
            <v>SENSORES</v>
          </cell>
        </row>
        <row r="722">
          <cell r="A722">
            <v>396</v>
          </cell>
          <cell r="B722" t="str">
            <v xml:space="preserve">SWITCH NIVEL REFRIGERANTE </v>
          </cell>
          <cell r="C722" t="str">
            <v xml:space="preserve">MOTOR DIESEL </v>
          </cell>
          <cell r="D722" t="str">
            <v>SENSORES</v>
          </cell>
        </row>
        <row r="723">
          <cell r="A723">
            <v>397</v>
          </cell>
          <cell r="B723" t="str">
            <v>TEMPERATURA ACEITE</v>
          </cell>
          <cell r="C723" t="str">
            <v xml:space="preserve">MOTOR DIESEL </v>
          </cell>
          <cell r="D723" t="str">
            <v>SENSORES</v>
          </cell>
        </row>
        <row r="724">
          <cell r="A724">
            <v>398</v>
          </cell>
          <cell r="B724" t="str">
            <v>TEMPERATURA AGUA</v>
          </cell>
          <cell r="C724" t="str">
            <v xml:space="preserve">MOTOR DIESEL </v>
          </cell>
          <cell r="D724" t="str">
            <v>SENSORES</v>
          </cell>
        </row>
        <row r="725">
          <cell r="A725">
            <v>399</v>
          </cell>
          <cell r="B725" t="str">
            <v>TEMPERATURA AIRE ENTRADA</v>
          </cell>
          <cell r="C725" t="str">
            <v xml:space="preserve">MOTOR DIESEL </v>
          </cell>
          <cell r="D725" t="str">
            <v>SENSORES</v>
          </cell>
        </row>
        <row r="726">
          <cell r="A726">
            <v>400</v>
          </cell>
          <cell r="B726" t="str">
            <v>TEMPERATURA AMBIENTE</v>
          </cell>
          <cell r="C726" t="str">
            <v xml:space="preserve">MOTOR DIESEL </v>
          </cell>
          <cell r="D726" t="str">
            <v>SENSORES</v>
          </cell>
        </row>
        <row r="727">
          <cell r="A727">
            <v>401</v>
          </cell>
          <cell r="B727" t="str">
            <v>TEMPERATURA ESCAPES</v>
          </cell>
          <cell r="C727" t="str">
            <v xml:space="preserve">MOTOR DIESEL </v>
          </cell>
          <cell r="D727" t="str">
            <v>SENSORES</v>
          </cell>
        </row>
        <row r="728">
          <cell r="A728">
            <v>402</v>
          </cell>
          <cell r="B728" t="str">
            <v>TEMPERATURA MANIFOLD (TURBO)</v>
          </cell>
          <cell r="C728" t="str">
            <v xml:space="preserve">MOTOR DIESEL </v>
          </cell>
          <cell r="D728" t="str">
            <v>SENSORES</v>
          </cell>
        </row>
        <row r="729">
          <cell r="A729">
            <v>403</v>
          </cell>
          <cell r="B729" t="str">
            <v>TEMPERATURA REFRIGERANTE</v>
          </cell>
          <cell r="C729" t="str">
            <v xml:space="preserve">MOTOR DIESEL </v>
          </cell>
          <cell r="D729" t="str">
            <v>SENSORES</v>
          </cell>
        </row>
        <row r="730">
          <cell r="A730">
            <v>404</v>
          </cell>
          <cell r="B730" t="str">
            <v>VELOCIDAD</v>
          </cell>
          <cell r="C730" t="str">
            <v xml:space="preserve">MOTOR DIESEL </v>
          </cell>
          <cell r="D730" t="str">
            <v>SENSORES</v>
          </cell>
        </row>
        <row r="731">
          <cell r="A731">
            <v>405</v>
          </cell>
          <cell r="B731" t="str">
            <v>AFTERCOOLER</v>
          </cell>
          <cell r="C731" t="str">
            <v xml:space="preserve">MOTOR DIESEL </v>
          </cell>
          <cell r="D731" t="str">
            <v>SISTEMA ADMISION Y ESCAPE</v>
          </cell>
        </row>
        <row r="732">
          <cell r="A732">
            <v>407</v>
          </cell>
          <cell r="B732" t="str">
            <v>CAJA CICLONICA AIRE</v>
          </cell>
          <cell r="C732" t="str">
            <v xml:space="preserve">MOTOR DIESEL </v>
          </cell>
          <cell r="D732" t="str">
            <v>SISTEMA ADMISION Y ESCAPE</v>
          </cell>
        </row>
        <row r="733">
          <cell r="A733">
            <v>408</v>
          </cell>
          <cell r="B733" t="str">
            <v>CONECTOR GOMA TURBO-ADMISIÓN</v>
          </cell>
          <cell r="C733" t="str">
            <v xml:space="preserve">MOTOR DIESEL </v>
          </cell>
          <cell r="D733" t="str">
            <v>SISTEMA ADMISION Y ESCAPE</v>
          </cell>
        </row>
        <row r="734">
          <cell r="A734">
            <v>415</v>
          </cell>
          <cell r="B734" t="str">
            <v>MANIFOLD Y DUCTOS ADMISION</v>
          </cell>
          <cell r="C734" t="str">
            <v xml:space="preserve">MOTOR DIESEL </v>
          </cell>
          <cell r="D734" t="str">
            <v>SISTEMA ADMISION Y ESCAPE</v>
          </cell>
        </row>
        <row r="735">
          <cell r="A735">
            <v>416</v>
          </cell>
          <cell r="B735" t="str">
            <v>MANIFOLD Y DUCTOS ESCAPE</v>
          </cell>
          <cell r="C735" t="str">
            <v xml:space="preserve">MOTOR DIESEL </v>
          </cell>
          <cell r="D735" t="str">
            <v>SISTEMA ADMISION Y ESCAPE</v>
          </cell>
        </row>
        <row r="736">
          <cell r="A736">
            <v>424</v>
          </cell>
          <cell r="B736" t="str">
            <v>SISTEMA COMBUSTIBLE</v>
          </cell>
          <cell r="C736" t="str">
            <v xml:space="preserve">MOTOR DIESEL </v>
          </cell>
          <cell r="D736" t="str">
            <v>SISTEMA ADMISION Y ESCAPE</v>
          </cell>
        </row>
        <row r="737">
          <cell r="A737">
            <v>428</v>
          </cell>
          <cell r="B737" t="str">
            <v>TURBOS DERECHOS</v>
          </cell>
          <cell r="C737" t="str">
            <v xml:space="preserve">MOTOR DIESEL </v>
          </cell>
          <cell r="D737" t="str">
            <v>SISTEMA ADMISION Y ESCAPE</v>
          </cell>
        </row>
        <row r="738">
          <cell r="A738">
            <v>429</v>
          </cell>
          <cell r="B738" t="str">
            <v>TURBOS IZQUIERDOS</v>
          </cell>
          <cell r="C738" t="str">
            <v xml:space="preserve">MOTOR DIESEL </v>
          </cell>
          <cell r="D738" t="str">
            <v>SISTEMA ADMISION Y ESCAPE</v>
          </cell>
        </row>
        <row r="739">
          <cell r="A739">
            <v>453</v>
          </cell>
          <cell r="B739" t="str">
            <v>BOMBA COMBUSTIBLE</v>
          </cell>
          <cell r="C739" t="str">
            <v xml:space="preserve">MOTOR DIESEL </v>
          </cell>
          <cell r="D739" t="str">
            <v>SISTEMA COMBUSTIBLE</v>
          </cell>
        </row>
        <row r="740">
          <cell r="A740">
            <v>457</v>
          </cell>
          <cell r="B740" t="str">
            <v>FILTRO COMBUSTIBLE</v>
          </cell>
          <cell r="C740" t="str">
            <v xml:space="preserve">MOTOR DIESEL </v>
          </cell>
          <cell r="D740" t="str">
            <v>SISTEMA COMBUSTIBLE</v>
          </cell>
        </row>
        <row r="741">
          <cell r="A741">
            <v>460</v>
          </cell>
          <cell r="B741" t="str">
            <v>INYECTOR COMBUSTIBLE</v>
          </cell>
          <cell r="C741" t="str">
            <v xml:space="preserve">MOTOR DIESEL </v>
          </cell>
          <cell r="D741" t="str">
            <v>SISTEMA COMBUSTIBLE</v>
          </cell>
        </row>
        <row r="742">
          <cell r="A742">
            <v>461</v>
          </cell>
          <cell r="B742" t="str">
            <v>LINEAS COMBUSTIBLE</v>
          </cell>
          <cell r="C742" t="str">
            <v xml:space="preserve">MOTOR DIESEL </v>
          </cell>
          <cell r="D742" t="str">
            <v>SISTEMA COMBUSTIBLE</v>
          </cell>
        </row>
        <row r="743">
          <cell r="A743">
            <v>469</v>
          </cell>
          <cell r="B743" t="str">
            <v>TANQUE COMBUSTIBLE</v>
          </cell>
          <cell r="C743" t="str">
            <v xml:space="preserve">MOTOR DIESEL </v>
          </cell>
          <cell r="D743" t="str">
            <v>SISTEMA COMBUSTIBLE</v>
          </cell>
        </row>
        <row r="744">
          <cell r="A744">
            <v>473</v>
          </cell>
          <cell r="B744" t="str">
            <v>VALVULA SHUT OFF COMBUSTIBLE</v>
          </cell>
          <cell r="C744" t="str">
            <v xml:space="preserve">MOTOR DIESEL </v>
          </cell>
          <cell r="D744" t="str">
            <v>SISTEMA COMBUSTIBLE</v>
          </cell>
        </row>
        <row r="745">
          <cell r="A745">
            <v>432</v>
          </cell>
          <cell r="B745" t="str">
            <v>ACUMULADOR AIRE</v>
          </cell>
          <cell r="C745" t="str">
            <v xml:space="preserve">MOTOR DIESEL </v>
          </cell>
          <cell r="D745" t="str">
            <v>SISTEMA AIRE</v>
          </cell>
        </row>
        <row r="746">
          <cell r="A746">
            <v>433</v>
          </cell>
          <cell r="B746" t="str">
            <v xml:space="preserve">COMPRESOR AIRE </v>
          </cell>
          <cell r="C746" t="str">
            <v xml:space="preserve">MOTOR DIESEL </v>
          </cell>
          <cell r="D746" t="str">
            <v>SISTEMA AIRE</v>
          </cell>
        </row>
        <row r="747">
          <cell r="A747">
            <v>435</v>
          </cell>
          <cell r="B747" t="str">
            <v>FILTRO SECADOR DE AIRE</v>
          </cell>
          <cell r="C747" t="str">
            <v xml:space="preserve">MOTOR DIESEL </v>
          </cell>
          <cell r="D747" t="str">
            <v>SISTEMA AIRE</v>
          </cell>
        </row>
        <row r="748">
          <cell r="A748">
            <v>436</v>
          </cell>
          <cell r="B748" t="str">
            <v>GOBERNADOR COMPRESOR AIRE</v>
          </cell>
          <cell r="C748" t="str">
            <v xml:space="preserve">MOTOR DIESEL </v>
          </cell>
          <cell r="D748" t="str">
            <v>SISTEMA AIRE</v>
          </cell>
        </row>
        <row r="749">
          <cell r="A749">
            <v>437</v>
          </cell>
          <cell r="B749" t="str">
            <v>MANGUERAS DE SISTEMA AIRE</v>
          </cell>
          <cell r="C749" t="str">
            <v xml:space="preserve">MOTOR DIESEL </v>
          </cell>
          <cell r="D749" t="str">
            <v>SISTEMA AIRE</v>
          </cell>
        </row>
        <row r="750">
          <cell r="A750">
            <v>445</v>
          </cell>
          <cell r="B750" t="str">
            <v>VALVULA SEGURIDAD AIRE</v>
          </cell>
          <cell r="C750" t="str">
            <v xml:space="preserve">MOTOR DIESEL </v>
          </cell>
          <cell r="D750" t="str">
            <v>SISTEMA AIRE</v>
          </cell>
        </row>
        <row r="751">
          <cell r="A751">
            <v>474</v>
          </cell>
          <cell r="B751" t="str">
            <v>ARNES DE MOTOR</v>
          </cell>
          <cell r="C751" t="str">
            <v xml:space="preserve">MOTOR DIESEL </v>
          </cell>
          <cell r="D751" t="str">
            <v>SISTEMA CONTROL ELECTRONICO</v>
          </cell>
        </row>
        <row r="752">
          <cell r="A752">
            <v>476</v>
          </cell>
          <cell r="B752" t="str">
            <v>MODULO CONTROL MOTOR   ECM  MOTOR</v>
          </cell>
          <cell r="C752" t="str">
            <v xml:space="preserve">MOTOR DIESEL </v>
          </cell>
          <cell r="D752" t="str">
            <v>SISTEMA CONTROL ELECTRONICO</v>
          </cell>
        </row>
        <row r="753">
          <cell r="A753">
            <v>479</v>
          </cell>
          <cell r="B753" t="str">
            <v>SENSOR TEMPERATURA REFRIGERANTE</v>
          </cell>
          <cell r="C753" t="str">
            <v xml:space="preserve">MOTOR DIESEL </v>
          </cell>
          <cell r="D753" t="str">
            <v>SISTEMA CONTROL ELECTRONICO</v>
          </cell>
        </row>
        <row r="754">
          <cell r="A754">
            <v>481</v>
          </cell>
          <cell r="B754" t="str">
            <v>SWITCH NIVEL REFRIGERANTE</v>
          </cell>
          <cell r="C754" t="str">
            <v xml:space="preserve">MOTOR DIESEL </v>
          </cell>
          <cell r="D754" t="str">
            <v>SISTEMA CONTROL ELECTRONICO</v>
          </cell>
        </row>
        <row r="755">
          <cell r="A755">
            <v>482</v>
          </cell>
          <cell r="B755" t="str">
            <v>SWITCH PRESION ACEITE</v>
          </cell>
          <cell r="C755" t="str">
            <v xml:space="preserve">MOTOR DIESEL </v>
          </cell>
          <cell r="D755" t="str">
            <v>SISTEMA CONTROL ELECTRONICO</v>
          </cell>
        </row>
        <row r="756">
          <cell r="A756">
            <v>497</v>
          </cell>
          <cell r="B756" t="str">
            <v>MOTOR PARTIDA  NEUMATICO</v>
          </cell>
          <cell r="C756" t="str">
            <v xml:space="preserve">MOTOR DIESEL </v>
          </cell>
          <cell r="D756" t="str">
            <v>SISTEMA DE ARRANQUE</v>
          </cell>
        </row>
        <row r="757">
          <cell r="A757">
            <v>500</v>
          </cell>
          <cell r="B757" t="str">
            <v>VALVULA DE VENTEO</v>
          </cell>
          <cell r="C757" t="str">
            <v xml:space="preserve">MOTOR DIESEL </v>
          </cell>
          <cell r="D757" t="str">
            <v>SISTEMA DE ARRANQUE</v>
          </cell>
        </row>
        <row r="758">
          <cell r="A758">
            <v>501</v>
          </cell>
          <cell r="B758" t="str">
            <v>ASPA</v>
          </cell>
          <cell r="C758" t="str">
            <v xml:space="preserve">MOTOR DIESEL </v>
          </cell>
          <cell r="D758" t="str">
            <v>SISTEMA ENFRIAMIENTO</v>
          </cell>
        </row>
        <row r="759">
          <cell r="A759">
            <v>503</v>
          </cell>
          <cell r="B759" t="str">
            <v>BOMBA AGUA</v>
          </cell>
          <cell r="C759" t="str">
            <v xml:space="preserve">MOTOR DIESEL </v>
          </cell>
          <cell r="D759" t="str">
            <v>SISTEMA ENFRIAMIENTO</v>
          </cell>
        </row>
        <row r="760">
          <cell r="A760">
            <v>508</v>
          </cell>
          <cell r="B760" t="str">
            <v>CUBO VENTILADOR</v>
          </cell>
          <cell r="C760" t="str">
            <v xml:space="preserve">MOTOR DIESEL </v>
          </cell>
          <cell r="D760" t="str">
            <v>SISTEMA ENFRIAMIENTO</v>
          </cell>
        </row>
        <row r="761">
          <cell r="A761">
            <v>510</v>
          </cell>
          <cell r="B761" t="str">
            <v>FILTRO AGUA</v>
          </cell>
          <cell r="C761" t="str">
            <v xml:space="preserve">MOTOR DIESEL </v>
          </cell>
          <cell r="D761" t="str">
            <v>SISTEMA ENFRIAMIENTO</v>
          </cell>
        </row>
        <row r="762">
          <cell r="A762">
            <v>511</v>
          </cell>
          <cell r="B762" t="str">
            <v>LINEAS ENFRIAMIENTO</v>
          </cell>
          <cell r="C762" t="str">
            <v xml:space="preserve">MOTOR DIESEL </v>
          </cell>
          <cell r="D762" t="str">
            <v>SISTEMA ENFRIAMIENTO</v>
          </cell>
        </row>
        <row r="763">
          <cell r="A763">
            <v>518</v>
          </cell>
          <cell r="B763" t="str">
            <v>RADIADOR</v>
          </cell>
          <cell r="C763" t="str">
            <v xml:space="preserve">MOTOR DIESEL </v>
          </cell>
          <cell r="D763" t="str">
            <v>SISTEMA ENFRIAMIENTO</v>
          </cell>
        </row>
        <row r="764">
          <cell r="A764">
            <v>519</v>
          </cell>
          <cell r="B764" t="str">
            <v>TERMOSTATO</v>
          </cell>
          <cell r="C764" t="str">
            <v xml:space="preserve">MOTOR DIESEL </v>
          </cell>
          <cell r="D764" t="str">
            <v>SISTEMA ENFRIAMIENTO</v>
          </cell>
        </row>
        <row r="765">
          <cell r="A765">
            <v>523</v>
          </cell>
          <cell r="B765" t="str">
            <v>ENFRIADOR AFTERCOOLER</v>
          </cell>
          <cell r="C765" t="str">
            <v xml:space="preserve">MOTOR DIESEL </v>
          </cell>
          <cell r="D765" t="str">
            <v>SISTEMA ENFRIAMIENTO</v>
          </cell>
        </row>
        <row r="766">
          <cell r="A766">
            <v>529</v>
          </cell>
          <cell r="B766" t="str">
            <v>BOMBA ACEITE MOTOR</v>
          </cell>
          <cell r="C766" t="str">
            <v xml:space="preserve">MOTOR DIESEL </v>
          </cell>
          <cell r="D766" t="str">
            <v>SISTEMA LUBRICACION</v>
          </cell>
        </row>
        <row r="767">
          <cell r="A767">
            <v>531</v>
          </cell>
          <cell r="B767" t="str">
            <v>FILTRO ACEITE MOTOR</v>
          </cell>
          <cell r="C767" t="str">
            <v xml:space="preserve">MOTOR DIESEL </v>
          </cell>
          <cell r="D767" t="str">
            <v>SISTEMA LUBRICACION</v>
          </cell>
        </row>
        <row r="768">
          <cell r="A768">
            <v>537</v>
          </cell>
          <cell r="B768" t="str">
            <v>FILTRO ACEITE BYPASS</v>
          </cell>
          <cell r="C768" t="str">
            <v xml:space="preserve">MOTOR DIESEL </v>
          </cell>
          <cell r="D768" t="str">
            <v>SISTEMA LUBRICACION</v>
          </cell>
        </row>
        <row r="769">
          <cell r="A769">
            <v>543</v>
          </cell>
          <cell r="B769" t="str">
            <v>LINEA LUBRICACION</v>
          </cell>
          <cell r="C769" t="str">
            <v xml:space="preserve">MOTOR DIESEL </v>
          </cell>
          <cell r="D769" t="str">
            <v>SISTEMA LUBRICACION</v>
          </cell>
        </row>
        <row r="770">
          <cell r="A770">
            <v>560</v>
          </cell>
          <cell r="B770" t="str">
            <v>ARO FISURADO</v>
          </cell>
          <cell r="C770" t="str">
            <v>NEUMATICOS</v>
          </cell>
          <cell r="D770" t="str">
            <v>Neumaticos</v>
          </cell>
        </row>
        <row r="771">
          <cell r="A771">
            <v>561</v>
          </cell>
          <cell r="B771" t="str">
            <v>CORTE  NEUMATICO</v>
          </cell>
          <cell r="C771" t="str">
            <v>NEUMATICOS</v>
          </cell>
          <cell r="D771" t="str">
            <v>Neumaticos</v>
          </cell>
        </row>
        <row r="772">
          <cell r="A772">
            <v>562</v>
          </cell>
          <cell r="B772" t="str">
            <v>IMPACTO NEUMATICO</v>
          </cell>
          <cell r="C772" t="str">
            <v>NEUMATICOS</v>
          </cell>
          <cell r="D772" t="str">
            <v>Neumaticos</v>
          </cell>
        </row>
        <row r="773">
          <cell r="A773">
            <v>563</v>
          </cell>
          <cell r="B773" t="str">
            <v>O-RING</v>
          </cell>
          <cell r="C773" t="str">
            <v>NEUMATICOS</v>
          </cell>
          <cell r="D773" t="str">
            <v>Neumaticos</v>
          </cell>
        </row>
        <row r="774">
          <cell r="A774">
            <v>569</v>
          </cell>
          <cell r="B774" t="str">
            <v>PAREAMIENTO DE GOMA  TRASERO</v>
          </cell>
          <cell r="C774" t="str">
            <v>NEUMATICOS</v>
          </cell>
          <cell r="D774" t="str">
            <v>Neumaticos</v>
          </cell>
        </row>
        <row r="775">
          <cell r="A775">
            <v>571</v>
          </cell>
          <cell r="B775" t="str">
            <v>RETORQUEO NEUMATICO</v>
          </cell>
          <cell r="C775" t="str">
            <v>NEUMATICOS</v>
          </cell>
          <cell r="D775" t="str">
            <v>Neumaticos</v>
          </cell>
        </row>
        <row r="776">
          <cell r="A776">
            <v>644</v>
          </cell>
          <cell r="B776" t="str">
            <v>CILINDRO DE RETARDO</v>
          </cell>
          <cell r="C776" t="str">
            <v>RETARDO</v>
          </cell>
          <cell r="D776" t="str">
            <v>Retardo</v>
          </cell>
        </row>
        <row r="777">
          <cell r="A777">
            <v>646</v>
          </cell>
          <cell r="B777" t="str">
            <v>HIDRAULICAS LINEAS</v>
          </cell>
          <cell r="C777" t="str">
            <v>RETARDO</v>
          </cell>
          <cell r="D777" t="str">
            <v>Retardo</v>
          </cell>
        </row>
        <row r="778">
          <cell r="A778">
            <v>647</v>
          </cell>
          <cell r="B778" t="str">
            <v>LINEAS DE AIRE</v>
          </cell>
          <cell r="C778" t="str">
            <v>RETARDO</v>
          </cell>
          <cell r="D778" t="str">
            <v>Retardo</v>
          </cell>
        </row>
        <row r="779">
          <cell r="A779">
            <v>652</v>
          </cell>
          <cell r="B779" t="str">
            <v>PALANCA DE RETARDO</v>
          </cell>
          <cell r="C779" t="str">
            <v>RETARDO</v>
          </cell>
          <cell r="D779" t="str">
            <v>Retardo</v>
          </cell>
        </row>
        <row r="780">
          <cell r="A780">
            <v>654</v>
          </cell>
          <cell r="B780" t="str">
            <v>PEDAL DE RETARDO</v>
          </cell>
          <cell r="C780" t="str">
            <v>RETARDO</v>
          </cell>
          <cell r="D780" t="str">
            <v>Retardo</v>
          </cell>
        </row>
        <row r="781">
          <cell r="A781">
            <v>656</v>
          </cell>
          <cell r="B781" t="str">
            <v>SWITCH DE ACCIONAMIENTO RETARDO</v>
          </cell>
          <cell r="C781" t="str">
            <v>RETARDO</v>
          </cell>
          <cell r="D781" t="str">
            <v>Retardo</v>
          </cell>
        </row>
        <row r="782">
          <cell r="A782">
            <v>657</v>
          </cell>
          <cell r="B782" t="str">
            <v>VALVULA CONTROL RETARDO</v>
          </cell>
          <cell r="C782" t="str">
            <v>RETARDO</v>
          </cell>
          <cell r="D782" t="str">
            <v>Retardo</v>
          </cell>
        </row>
        <row r="783">
          <cell r="A783">
            <v>830</v>
          </cell>
          <cell r="B783" t="str">
            <v>ASPERSORES</v>
          </cell>
          <cell r="C783" t="str">
            <v>SISTEMA DE REGADIO</v>
          </cell>
          <cell r="D783" t="str">
            <v>Sistema de aspersion regadio</v>
          </cell>
        </row>
        <row r="784">
          <cell r="A784">
            <v>831</v>
          </cell>
          <cell r="B784" t="str">
            <v>PITÓN</v>
          </cell>
          <cell r="C784" t="str">
            <v>SISTEMA DE REGADIO</v>
          </cell>
          <cell r="D784" t="str">
            <v>Sistema de aspersion regadio</v>
          </cell>
        </row>
        <row r="785">
          <cell r="A785">
            <v>832</v>
          </cell>
          <cell r="B785" t="str">
            <v>BOMBA CENTRIFUGA</v>
          </cell>
          <cell r="C785" t="str">
            <v>SISTEMA DE REGADIO</v>
          </cell>
          <cell r="D785" t="str">
            <v>Sistema impulsion regadio</v>
          </cell>
        </row>
        <row r="786">
          <cell r="A786">
            <v>833</v>
          </cell>
          <cell r="B786" t="str">
            <v>MOTOR HIDRÁULICO</v>
          </cell>
          <cell r="C786" t="str">
            <v>SISTEMA DE REGADIO</v>
          </cell>
          <cell r="D786" t="str">
            <v>Sistema hidraulico regadío</v>
          </cell>
        </row>
        <row r="787">
          <cell r="A787">
            <v>834</v>
          </cell>
          <cell r="B787" t="str">
            <v>FLEXIBLES</v>
          </cell>
          <cell r="C787" t="str">
            <v>SISTEMA DE REGADIO</v>
          </cell>
          <cell r="D787" t="str">
            <v>Sistema hidraulico regadío</v>
          </cell>
        </row>
        <row r="788">
          <cell r="A788">
            <v>760</v>
          </cell>
          <cell r="B788" t="str">
            <v xml:space="preserve">ACUMULADORES DE DIRECCION  </v>
          </cell>
          <cell r="C788" t="str">
            <v>SISTEMA DIRECCION</v>
          </cell>
          <cell r="D788" t="str">
            <v>Sistema hidraulico direccion</v>
          </cell>
        </row>
        <row r="789">
          <cell r="A789">
            <v>761</v>
          </cell>
          <cell r="B789" t="str">
            <v xml:space="preserve">BARRA DE DIRECCION </v>
          </cell>
          <cell r="C789" t="str">
            <v>SISTEMA DIRECCION</v>
          </cell>
          <cell r="D789" t="str">
            <v>Barras de direccion</v>
          </cell>
        </row>
        <row r="790">
          <cell r="A790">
            <v>763</v>
          </cell>
          <cell r="B790" t="str">
            <v>BOMBA DIRECCION</v>
          </cell>
          <cell r="C790" t="str">
            <v>SISTEMA DIRECCION</v>
          </cell>
          <cell r="D790" t="str">
            <v>Sistema hidraulico direccion</v>
          </cell>
        </row>
        <row r="791">
          <cell r="A791">
            <v>765</v>
          </cell>
          <cell r="B791" t="str">
            <v>CILINDRO DIRECCION POS 1</v>
          </cell>
          <cell r="C791" t="str">
            <v>SISTEMA DIRECCION</v>
          </cell>
          <cell r="D791" t="str">
            <v>Sistema hidraulico direccion</v>
          </cell>
        </row>
        <row r="792">
          <cell r="A792">
            <v>766</v>
          </cell>
          <cell r="B792" t="str">
            <v>CILINDRO DIRECCION POS 2</v>
          </cell>
          <cell r="C792" t="str">
            <v>SISTEMA DIRECCION</v>
          </cell>
          <cell r="D792" t="str">
            <v>Sistema hidraulico direccion</v>
          </cell>
        </row>
        <row r="793">
          <cell r="A793">
            <v>767</v>
          </cell>
          <cell r="B793" t="str">
            <v>COLUMNA DIRECCION</v>
          </cell>
          <cell r="C793" t="str">
            <v>SISTEMA DIRECCION</v>
          </cell>
          <cell r="D793" t="str">
            <v>Orbitrol direccion</v>
          </cell>
        </row>
        <row r="794">
          <cell r="A794">
            <v>768</v>
          </cell>
          <cell r="B794" t="str">
            <v>CONJUNTO FILTRO DIRECCION</v>
          </cell>
          <cell r="C794" t="str">
            <v>SISTEMA DIRECCION</v>
          </cell>
          <cell r="D794" t="str">
            <v>Sistema hidraulico direccion</v>
          </cell>
        </row>
        <row r="795">
          <cell r="A795">
            <v>769</v>
          </cell>
          <cell r="B795" t="str">
            <v>LINEAS DIRECCION</v>
          </cell>
          <cell r="C795" t="str">
            <v>SISTEMA DIRECCION</v>
          </cell>
          <cell r="D795" t="str">
            <v>Sistema hidráulico direccion</v>
          </cell>
        </row>
        <row r="796">
          <cell r="A796">
            <v>777</v>
          </cell>
          <cell r="B796" t="str">
            <v>TK DE ACEITE</v>
          </cell>
          <cell r="C796" t="str">
            <v>SISTEMA DIRECCION</v>
          </cell>
          <cell r="D796" t="str">
            <v>Sistema hidráulico direccion</v>
          </cell>
        </row>
        <row r="797">
          <cell r="A797">
            <v>778</v>
          </cell>
          <cell r="B797" t="str">
            <v>VALVULA AMPLIFICADORA FLUJO</v>
          </cell>
          <cell r="C797" t="str">
            <v>SISTEMA DIRECCION</v>
          </cell>
          <cell r="D797" t="str">
            <v>Sistema hidráulico direccion</v>
          </cell>
        </row>
        <row r="798">
          <cell r="A798">
            <v>779</v>
          </cell>
          <cell r="B798" t="str">
            <v>VALVULA CONTROL DIRECCION (ORBITROL)</v>
          </cell>
          <cell r="C798" t="str">
            <v>SISTEMA DIRECCION</v>
          </cell>
          <cell r="D798" t="str">
            <v>Sistema hidráulico direccion</v>
          </cell>
        </row>
        <row r="799">
          <cell r="A799">
            <v>780</v>
          </cell>
          <cell r="B799" t="str">
            <v>VALVULA DE CARGA Y DESCARGA</v>
          </cell>
          <cell r="C799" t="str">
            <v>SISTEMA DIRECCION</v>
          </cell>
          <cell r="D799" t="str">
            <v>Sistema hidráulico direccion</v>
          </cell>
        </row>
        <row r="800">
          <cell r="A800">
            <v>781</v>
          </cell>
          <cell r="B800" t="str">
            <v>VALVULA SANGRADO</v>
          </cell>
          <cell r="C800" t="str">
            <v>SISTEMA DIRECCION</v>
          </cell>
          <cell r="D800" t="str">
            <v>Sistema hidráulico direccion</v>
          </cell>
        </row>
        <row r="801">
          <cell r="A801">
            <v>720</v>
          </cell>
          <cell r="B801" t="str">
            <v>ALARMAS SISTEMA AID</v>
          </cell>
          <cell r="C801" t="str">
            <v>SISTEMA ELECTRICO 24V</v>
          </cell>
          <cell r="D801" t="str">
            <v>Alarma AID</v>
          </cell>
        </row>
        <row r="802">
          <cell r="A802">
            <v>721</v>
          </cell>
          <cell r="B802" t="str">
            <v>ALTERNADOR 24V 75A</v>
          </cell>
          <cell r="C802" t="str">
            <v>SISTEMA ELECTRICO 24V</v>
          </cell>
          <cell r="D802" t="str">
            <v>Alternador 24V</v>
          </cell>
        </row>
        <row r="803">
          <cell r="A803">
            <v>722</v>
          </cell>
          <cell r="B803" t="str">
            <v>ARNES ELECTRICO</v>
          </cell>
          <cell r="C803" t="str">
            <v>SISTEMA ELECTRICO 24V</v>
          </cell>
          <cell r="D803" t="str">
            <v>Arnes electrico 24V</v>
          </cell>
        </row>
        <row r="804">
          <cell r="A804">
            <v>723</v>
          </cell>
          <cell r="B804" t="str">
            <v>BATERIAS</v>
          </cell>
          <cell r="C804" t="str">
            <v>SISTEMA ELECTRICO 24V</v>
          </cell>
          <cell r="D804" t="str">
            <v>Baterias 24V</v>
          </cell>
        </row>
        <row r="805">
          <cell r="A805">
            <v>724</v>
          </cell>
          <cell r="B805" t="str">
            <v>CIRCUITO EN CABINA</v>
          </cell>
          <cell r="C805" t="str">
            <v>SISTEMA ELECTRICO 24V</v>
          </cell>
          <cell r="D805" t="str">
            <v>Circuitos 24V cabina</v>
          </cell>
        </row>
        <row r="806">
          <cell r="A806">
            <v>726</v>
          </cell>
          <cell r="B806" t="str">
            <v>CORREA ALTERNADOR</v>
          </cell>
          <cell r="C806" t="str">
            <v>SISTEMA ELECTRICO 24V</v>
          </cell>
          <cell r="D806" t="str">
            <v>Correa alternador 24V</v>
          </cell>
        </row>
        <row r="807">
          <cell r="A807">
            <v>728</v>
          </cell>
          <cell r="B807" t="str">
            <v>LUCES  FRONTALES</v>
          </cell>
          <cell r="C807" t="str">
            <v>SISTEMA ELECTRICO 24V</v>
          </cell>
          <cell r="D807" t="str">
            <v>Iluminacion</v>
          </cell>
        </row>
        <row r="808">
          <cell r="A808">
            <v>729</v>
          </cell>
          <cell r="B808" t="str">
            <v>LUCES DE TROCHA</v>
          </cell>
          <cell r="C808" t="str">
            <v>SISTEMA ELECTRICO 24V</v>
          </cell>
          <cell r="D808" t="str">
            <v>Iluminacion</v>
          </cell>
        </row>
        <row r="809">
          <cell r="A809">
            <v>730</v>
          </cell>
          <cell r="B809" t="str">
            <v>LUCES RETARDO</v>
          </cell>
          <cell r="C809" t="str">
            <v>SISTEMA ELECTRICO 24V</v>
          </cell>
          <cell r="D809" t="str">
            <v>Iluminacion</v>
          </cell>
        </row>
        <row r="810">
          <cell r="A810">
            <v>731</v>
          </cell>
          <cell r="B810" t="str">
            <v>LUCES RETROCESO</v>
          </cell>
          <cell r="C810" t="str">
            <v>SISTEMA ELECTRICO 24V</v>
          </cell>
          <cell r="D810" t="str">
            <v>Iluminacion</v>
          </cell>
        </row>
        <row r="811">
          <cell r="A811">
            <v>734</v>
          </cell>
          <cell r="B811" t="str">
            <v>RELAY</v>
          </cell>
          <cell r="C811" t="str">
            <v>SISTEMA ELECTRICO 24V</v>
          </cell>
          <cell r="D811" t="str">
            <v>Relays</v>
          </cell>
        </row>
        <row r="812">
          <cell r="A812">
            <v>791</v>
          </cell>
          <cell r="B812" t="str">
            <v>ACUMULADORES DE FRENO</v>
          </cell>
          <cell r="C812" t="str">
            <v>SISTEMA FRENOS</v>
          </cell>
          <cell r="D812" t="str">
            <v>Sistema hidraulico de freno</v>
          </cell>
        </row>
        <row r="813">
          <cell r="A813">
            <v>801</v>
          </cell>
          <cell r="B813" t="str">
            <v>ENFRIADOR DE FRENOS</v>
          </cell>
          <cell r="C813" t="str">
            <v>SISTEMA FRENOS</v>
          </cell>
          <cell r="D813" t="str">
            <v>Sistema enfriamiento de freno</v>
          </cell>
        </row>
        <row r="814">
          <cell r="A814">
            <v>803</v>
          </cell>
          <cell r="B814" t="str">
            <v xml:space="preserve">FRENO DE CARGA Y DESCARGA  </v>
          </cell>
          <cell r="C814" t="str">
            <v>SISTEMA FRENOS</v>
          </cell>
          <cell r="D814" t="str">
            <v>Frenos</v>
          </cell>
        </row>
        <row r="815">
          <cell r="A815">
            <v>804</v>
          </cell>
          <cell r="B815" t="str">
            <v xml:space="preserve">FRENO DE ESTACIONAMIENTO  </v>
          </cell>
          <cell r="C815" t="str">
            <v>SISTEMA FRENOS</v>
          </cell>
          <cell r="D815" t="str">
            <v>Freno de estacionamiento</v>
          </cell>
        </row>
        <row r="816">
          <cell r="A816">
            <v>806</v>
          </cell>
          <cell r="B816" t="str">
            <v xml:space="preserve">FRENO DE RETARDO  </v>
          </cell>
          <cell r="C816" t="str">
            <v>SISTEMA FRENOS</v>
          </cell>
          <cell r="D816" t="str">
            <v>Retardo</v>
          </cell>
        </row>
        <row r="817">
          <cell r="A817">
            <v>807</v>
          </cell>
          <cell r="B817" t="str">
            <v>FRENO DE SERVICIO</v>
          </cell>
          <cell r="C817" t="str">
            <v>SISTEMA FRENOS</v>
          </cell>
          <cell r="D817" t="str">
            <v>Frenos</v>
          </cell>
        </row>
        <row r="818">
          <cell r="A818">
            <v>810</v>
          </cell>
          <cell r="B818" t="str">
            <v>LINEAS DE FRENOS</v>
          </cell>
          <cell r="C818" t="str">
            <v>SISTEMA FRENOS</v>
          </cell>
          <cell r="D818" t="str">
            <v>Manifold sistema hidraulico</v>
          </cell>
        </row>
        <row r="819">
          <cell r="A819">
            <v>811</v>
          </cell>
          <cell r="B819" t="str">
            <v>MANIFOLD DE FRENOS</v>
          </cell>
          <cell r="C819" t="str">
            <v>SISTEMA FRENOS</v>
          </cell>
          <cell r="D819" t="str">
            <v>Sistema hidraulico de freno</v>
          </cell>
        </row>
        <row r="820">
          <cell r="A820">
            <v>822</v>
          </cell>
          <cell r="B820" t="str">
            <v>VALVULA PEDAL DE FRENO</v>
          </cell>
          <cell r="C820" t="str">
            <v>SISTEMA FRENOS</v>
          </cell>
          <cell r="D820" t="str">
            <v>Sistema hidraulico de freno</v>
          </cell>
        </row>
        <row r="821">
          <cell r="A821">
            <v>1086</v>
          </cell>
          <cell r="B821" t="str">
            <v>BOMBA DE FRENOS</v>
          </cell>
          <cell r="C821" t="str">
            <v>SISTEMA HIDRAULICO</v>
          </cell>
          <cell r="D821" t="str">
            <v>Bomba de freno</v>
          </cell>
        </row>
        <row r="822">
          <cell r="A822">
            <v>1089</v>
          </cell>
          <cell r="B822" t="str">
            <v xml:space="preserve">BOMBA DIRECCION </v>
          </cell>
          <cell r="C822" t="str">
            <v>SISTEMA HIDRAULICO</v>
          </cell>
          <cell r="D822" t="str">
            <v>Bomba de freno</v>
          </cell>
        </row>
        <row r="823">
          <cell r="A823">
            <v>1093</v>
          </cell>
          <cell r="B823" t="str">
            <v>CARDAN</v>
          </cell>
          <cell r="C823" t="str">
            <v>SISTEMA HIDRAULICO</v>
          </cell>
          <cell r="D823" t="str">
            <v>Cardan sistema hidraulico</v>
          </cell>
        </row>
        <row r="824">
          <cell r="A824">
            <v>1122</v>
          </cell>
          <cell r="B824" t="str">
            <v>EJE CARDAN</v>
          </cell>
          <cell r="C824" t="str">
            <v>SISTEMA HIDRAULICO</v>
          </cell>
          <cell r="D824" t="str">
            <v>Cardan sistema hidraulico</v>
          </cell>
        </row>
        <row r="825">
          <cell r="A825">
            <v>1123</v>
          </cell>
          <cell r="B825" t="str">
            <v>ESTANQUE HIDRAULICO</v>
          </cell>
          <cell r="C825" t="str">
            <v>SISTEMA HIDRAULICO</v>
          </cell>
          <cell r="D825" t="str">
            <v>Estanque hidraulico</v>
          </cell>
        </row>
        <row r="826">
          <cell r="A826">
            <v>1128</v>
          </cell>
          <cell r="B826" t="str">
            <v>LINEAS HIDRAULICAS</v>
          </cell>
          <cell r="C826" t="str">
            <v>SISTEMA HIDRAULICO</v>
          </cell>
          <cell r="D826" t="str">
            <v>Lineas hidraulicas</v>
          </cell>
        </row>
        <row r="827">
          <cell r="A827">
            <v>1132</v>
          </cell>
          <cell r="B827" t="str">
            <v>MANIFOLD CENTRAL</v>
          </cell>
          <cell r="C827" t="str">
            <v>SISTEMA HIDRAULICO</v>
          </cell>
          <cell r="D827" t="str">
            <v>Manifold sistema hidraulico</v>
          </cell>
        </row>
        <row r="828">
          <cell r="A828">
            <v>1141</v>
          </cell>
          <cell r="B828" t="str">
            <v>VV DESCARGA DIRECCION Y LEVANTE</v>
          </cell>
          <cell r="C828" t="str">
            <v>SISTEMA HIDRAULICO</v>
          </cell>
          <cell r="D828" t="str">
            <v>Valvula descarga direccion y levante</v>
          </cell>
        </row>
        <row r="829">
          <cell r="A829">
            <v>840</v>
          </cell>
          <cell r="B829" t="str">
            <v>BOMBA LEVANTE</v>
          </cell>
          <cell r="C829" t="str">
            <v>SISTEMA LEVANTE</v>
          </cell>
          <cell r="D829" t="str">
            <v>Sistema hidraulico levante</v>
          </cell>
        </row>
        <row r="830">
          <cell r="A830">
            <v>841</v>
          </cell>
          <cell r="B830" t="str">
            <v>CILINDRO LEVANTE DERECHO</v>
          </cell>
          <cell r="C830" t="str">
            <v>SISTEMA LEVANTE</v>
          </cell>
          <cell r="D830" t="str">
            <v>Sistema hidraulico levante</v>
          </cell>
        </row>
        <row r="831">
          <cell r="A831">
            <v>842</v>
          </cell>
          <cell r="B831" t="str">
            <v>CILINDRO LEVANTE IZQUIERDO</v>
          </cell>
          <cell r="C831" t="str">
            <v>SISTEMA LEVANTE</v>
          </cell>
          <cell r="D831" t="str">
            <v>Sistema hidraulico levante</v>
          </cell>
        </row>
        <row r="832">
          <cell r="A832">
            <v>843</v>
          </cell>
          <cell r="B832" t="str">
            <v>CONJUNTO FILTRO ALTA PRESION</v>
          </cell>
          <cell r="C832" t="str">
            <v>SISTEMA LEVANTE</v>
          </cell>
          <cell r="D832" t="str">
            <v>Sistema hidraulico levante</v>
          </cell>
        </row>
        <row r="833">
          <cell r="A833">
            <v>844</v>
          </cell>
          <cell r="B833" t="str">
            <v>LINEAS LEVANTE</v>
          </cell>
          <cell r="C833" t="str">
            <v>SISTEMA LEVANTE</v>
          </cell>
          <cell r="D833" t="str">
            <v>Sistema hidraulico levante</v>
          </cell>
        </row>
        <row r="834">
          <cell r="A834">
            <v>847</v>
          </cell>
          <cell r="B834" t="str">
            <v>SISTEMA LIMITE TOLVA</v>
          </cell>
          <cell r="C834" t="str">
            <v>SISTEMA LEVANTE</v>
          </cell>
          <cell r="D834" t="str">
            <v>Sistema control de levante</v>
          </cell>
        </row>
        <row r="835">
          <cell r="A835">
            <v>848</v>
          </cell>
          <cell r="B835" t="str">
            <v>VALVULA CONTROL LEVANTE</v>
          </cell>
          <cell r="C835" t="str">
            <v>SISTEMA LEVANTE</v>
          </cell>
          <cell r="D835" t="str">
            <v>Sistema hidraulico levante</v>
          </cell>
        </row>
        <row r="836">
          <cell r="A836">
            <v>849</v>
          </cell>
          <cell r="B836" t="str">
            <v>VALVULA PILOTAJE LEVANTE</v>
          </cell>
          <cell r="C836" t="str">
            <v>SISTEMA LEVANTE</v>
          </cell>
          <cell r="D836" t="str">
            <v>Sistema hidraulico levante</v>
          </cell>
        </row>
        <row r="837">
          <cell r="A837">
            <v>1189</v>
          </cell>
          <cell r="B837" t="str">
            <v>LUBRICACION</v>
          </cell>
          <cell r="C837" t="str">
            <v>SISTEMA LUBRICACION</v>
          </cell>
          <cell r="D837" t="str">
            <v>Lubricacion</v>
          </cell>
        </row>
        <row r="838">
          <cell r="A838">
            <v>1190</v>
          </cell>
          <cell r="B838" t="str">
            <v>BOMBA DE ENGRASE</v>
          </cell>
          <cell r="C838" t="str">
            <v>SISTEMA LUBRICACION</v>
          </cell>
          <cell r="D838" t="str">
            <v>Lubricacion</v>
          </cell>
        </row>
        <row r="839">
          <cell r="A839">
            <v>1195</v>
          </cell>
          <cell r="B839" t="str">
            <v xml:space="preserve">INYECTORES LUBRICACION </v>
          </cell>
          <cell r="C839" t="str">
            <v>SISTEMA LUBRICACION</v>
          </cell>
          <cell r="D839" t="str">
            <v>Lubricacion</v>
          </cell>
        </row>
        <row r="840">
          <cell r="A840">
            <v>1198</v>
          </cell>
          <cell r="B840" t="str">
            <v>LINEAS GRASA</v>
          </cell>
          <cell r="C840" t="str">
            <v>SISTEMA LUBRICACION</v>
          </cell>
          <cell r="D840" t="str">
            <v>Lubricacion</v>
          </cell>
        </row>
        <row r="841">
          <cell r="A841">
            <v>1201</v>
          </cell>
          <cell r="B841" t="str">
            <v xml:space="preserve">MANGUERA DE GRASA </v>
          </cell>
          <cell r="C841" t="str">
            <v>SISTEMA LUBRICACION</v>
          </cell>
          <cell r="D841" t="str">
            <v>Lubricacion</v>
          </cell>
        </row>
        <row r="842">
          <cell r="A842">
            <v>1208</v>
          </cell>
          <cell r="B842" t="str">
            <v>MONITOR DE CONTROL LUBRICACION</v>
          </cell>
          <cell r="C842" t="str">
            <v>SISTEMA LUBRICACION</v>
          </cell>
          <cell r="D842" t="str">
            <v>Control sistema lubricacion</v>
          </cell>
        </row>
        <row r="843">
          <cell r="A843">
            <v>1209</v>
          </cell>
          <cell r="B843" t="str">
            <v>SISTEMA CENTRALIZADO GRASA</v>
          </cell>
          <cell r="C843" t="str">
            <v>SISTEMA LUBRICACION</v>
          </cell>
          <cell r="D843" t="str">
            <v>Sistema centralizado lubricacion</v>
          </cell>
        </row>
        <row r="844">
          <cell r="A844">
            <v>1212</v>
          </cell>
          <cell r="B844" t="str">
            <v>VALVULA VENTEO SISTEMA</v>
          </cell>
          <cell r="C844" t="str">
            <v>SISTEMA LUBRICACION</v>
          </cell>
          <cell r="D844" t="str">
            <v>Sistema neumatico lubricacion</v>
          </cell>
        </row>
        <row r="845">
          <cell r="A845">
            <v>1216</v>
          </cell>
          <cell r="B845" t="str">
            <v>INTERRUPTOR DE PRESION</v>
          </cell>
          <cell r="C845" t="str">
            <v>SISTEMA LUBRICACION</v>
          </cell>
          <cell r="D845" t="str">
            <v>Control sistema lubricacion</v>
          </cell>
        </row>
        <row r="846">
          <cell r="A846">
            <v>1218</v>
          </cell>
          <cell r="B846" t="str">
            <v>REGULADOR DE PRESION SISTEMA</v>
          </cell>
          <cell r="C846" t="str">
            <v>SISTEMA LUBRICACION</v>
          </cell>
          <cell r="D846" t="str">
            <v>Sistema neumatico lubricacion</v>
          </cell>
        </row>
        <row r="847">
          <cell r="A847">
            <v>1348</v>
          </cell>
          <cell r="B847" t="str">
            <v>ALARMA ACCION SONORA</v>
          </cell>
          <cell r="C847" t="str">
            <v>SISTEMA PROTECCION Y ALARMAS</v>
          </cell>
          <cell r="D847" t="str">
            <v>Alarma</v>
          </cell>
        </row>
        <row r="848">
          <cell r="A848">
            <v>1349</v>
          </cell>
          <cell r="B848" t="str">
            <v>ALARMA RETROCESO</v>
          </cell>
          <cell r="C848" t="str">
            <v>SISTEMA PROTECCION Y ALARMAS</v>
          </cell>
          <cell r="D848" t="str">
            <v>Alarma</v>
          </cell>
        </row>
        <row r="849">
          <cell r="A849">
            <v>1353</v>
          </cell>
          <cell r="B849" t="str">
            <v>LUZ ALARMA</v>
          </cell>
          <cell r="C849" t="str">
            <v>SISTEMA PROTECCION Y ALARMAS</v>
          </cell>
          <cell r="D849" t="str">
            <v>Luz alarma</v>
          </cell>
        </row>
        <row r="850">
          <cell r="A850">
            <v>1354</v>
          </cell>
          <cell r="B850" t="str">
            <v>LUZ ALARMA TOLVA ARRIBA</v>
          </cell>
          <cell r="C850" t="str">
            <v>SISTEMA PROTECCION Y ALARMAS</v>
          </cell>
          <cell r="D850" t="str">
            <v>Luz alarma</v>
          </cell>
        </row>
        <row r="851">
          <cell r="A851">
            <v>1366</v>
          </cell>
          <cell r="B851" t="str">
            <v>SISTEMA CONTRA INCENDIOS</v>
          </cell>
          <cell r="C851" t="str">
            <v>SISTEMA PROTECCION Y ALARMAS</v>
          </cell>
          <cell r="D851" t="str">
            <v>Sistema contra incendios</v>
          </cell>
        </row>
        <row r="852">
          <cell r="A852">
            <v>1306</v>
          </cell>
          <cell r="B852" t="str">
            <v>PTO</v>
          </cell>
          <cell r="C852" t="str">
            <v>SISTEMA TRANSMISIÓN DE LA POTENCIA</v>
          </cell>
          <cell r="D852" t="str">
            <v>PTO</v>
          </cell>
        </row>
        <row r="853">
          <cell r="A853">
            <v>1307</v>
          </cell>
          <cell r="B853" t="str">
            <v>ENFRIADOR DE ACEITE TRANSMISION</v>
          </cell>
          <cell r="C853" t="str">
            <v>SISTEMA TRANSMISIÓN DE LA POTENCIA</v>
          </cell>
          <cell r="D853" t="str">
            <v>Enfriamiento transmision</v>
          </cell>
        </row>
        <row r="854">
          <cell r="A854">
            <v>1308</v>
          </cell>
          <cell r="B854" t="str">
            <v>CRUCETA LADO CONVERTIDOR</v>
          </cell>
          <cell r="C854" t="str">
            <v>SISTEMA TRANSMISIÓN DE LA POTENCIA</v>
          </cell>
          <cell r="D854" t="str">
            <v>Cruceta transmision</v>
          </cell>
        </row>
        <row r="855">
          <cell r="A855">
            <v>1309</v>
          </cell>
          <cell r="B855" t="str">
            <v>CRUCETA LADO TRANSMISION</v>
          </cell>
          <cell r="C855" t="str">
            <v>SISTEMA TRANSMISIÓN DE LA POTENCIA</v>
          </cell>
          <cell r="D855" t="str">
            <v>Cruceta transmision</v>
          </cell>
        </row>
        <row r="856">
          <cell r="A856">
            <v>1315</v>
          </cell>
          <cell r="B856" t="str">
            <v>BOMBA DE TRANSMISION</v>
          </cell>
          <cell r="C856" t="str">
            <v>SISTEMA TRANSMISIÓN DE LA POTENCIA</v>
          </cell>
          <cell r="D856" t="str">
            <v>Bomba transmision</v>
          </cell>
        </row>
        <row r="857">
          <cell r="A857">
            <v>1319</v>
          </cell>
          <cell r="B857" t="str">
            <v>CONTROL TRANSMISION</v>
          </cell>
          <cell r="C857" t="str">
            <v>SISTEMA TRANSMISIÓN DE LA POTENCIA</v>
          </cell>
          <cell r="D857" t="str">
            <v>Control de transmision</v>
          </cell>
        </row>
        <row r="858">
          <cell r="A858">
            <v>1320</v>
          </cell>
          <cell r="B858" t="str">
            <v>CONVERTIDOR DE TORQUE</v>
          </cell>
          <cell r="C858" t="str">
            <v>SISTEMA TRANSMISIÓN DE LA POTENCIA</v>
          </cell>
          <cell r="D858" t="str">
            <v>Convertidor de torque</v>
          </cell>
        </row>
        <row r="859">
          <cell r="A859">
            <v>1322</v>
          </cell>
          <cell r="B859" t="str">
            <v>DIFERENCIAL TRASERO</v>
          </cell>
          <cell r="C859" t="str">
            <v>SISTEMA TRANSMISIÓN DE LA POTENCIA</v>
          </cell>
          <cell r="D859" t="str">
            <v>Diferencial</v>
          </cell>
        </row>
        <row r="860">
          <cell r="A860">
            <v>1333</v>
          </cell>
          <cell r="B860" t="str">
            <v>FILTRO ACEITE TRANSMISION</v>
          </cell>
          <cell r="C860" t="str">
            <v>SISTEMA TRANSMISIÓN DE LA POTENCIA</v>
          </cell>
          <cell r="D860" t="str">
            <v>Filtro transmision</v>
          </cell>
        </row>
        <row r="861">
          <cell r="A861">
            <v>1335</v>
          </cell>
          <cell r="B861" t="str">
            <v>MANDO FINAL 1</v>
          </cell>
          <cell r="C861" t="str">
            <v>SISTEMA TRANSMISIÓN DE LA POTENCIA</v>
          </cell>
          <cell r="D861" t="str">
            <v>Mando final</v>
          </cell>
        </row>
        <row r="862">
          <cell r="A862">
            <v>1336</v>
          </cell>
          <cell r="B862" t="str">
            <v>MANDO FINAL 2</v>
          </cell>
          <cell r="C862" t="str">
            <v>SISTEMA TRANSMISIÓN DE LA POTENCIA</v>
          </cell>
          <cell r="D862" t="str">
            <v>Mando final</v>
          </cell>
        </row>
        <row r="863">
          <cell r="A863">
            <v>1339</v>
          </cell>
          <cell r="B863" t="str">
            <v>EMBRAGUE</v>
          </cell>
          <cell r="C863" t="str">
            <v>SISTEMA TRANSMISIÓN DE LA POTENCIA</v>
          </cell>
          <cell r="D863" t="str">
            <v>Conjunto embrague</v>
          </cell>
        </row>
        <row r="864">
          <cell r="A864">
            <v>1345</v>
          </cell>
          <cell r="B864" t="str">
            <v>SENSOR TEMPERATURA ACEITE TRANSMISION</v>
          </cell>
          <cell r="C864" t="str">
            <v>SISTEMA TRANSMISIÓN DE LA POTENCIA</v>
          </cell>
          <cell r="D864" t="str">
            <v>Control de transmision</v>
          </cell>
        </row>
        <row r="865">
          <cell r="A865">
            <v>1346</v>
          </cell>
          <cell r="B865" t="str">
            <v>TRANSMISION</v>
          </cell>
          <cell r="C865" t="str">
            <v>SISTEMA TRANSMISIÓN DE LA POTENCIA</v>
          </cell>
          <cell r="D865" t="str">
            <v>Transmision</v>
          </cell>
        </row>
        <row r="866">
          <cell r="A866">
            <v>1380</v>
          </cell>
          <cell r="B866" t="str">
            <v>MASA MUÑON DELANTERA DERECHA</v>
          </cell>
          <cell r="C866" t="str">
            <v>SUSPENSIONES</v>
          </cell>
          <cell r="D866" t="str">
            <v>Cubo rueda</v>
          </cell>
        </row>
        <row r="867">
          <cell r="A867">
            <v>1381</v>
          </cell>
          <cell r="B867" t="str">
            <v>MASA MUÑON DELANTERA IZQUIERDA</v>
          </cell>
          <cell r="C867" t="str">
            <v>SUSPENSIONES</v>
          </cell>
          <cell r="D867" t="str">
            <v>Cubo rueda</v>
          </cell>
        </row>
        <row r="868">
          <cell r="A868">
            <v>1384</v>
          </cell>
          <cell r="B868" t="str">
            <v>PERNO BOLA SUSPENSIÓN TRASERA INFERIOR</v>
          </cell>
          <cell r="C868" t="str">
            <v>SUSPENSIONES</v>
          </cell>
          <cell r="D868" t="str">
            <v>Suspension trasera</v>
          </cell>
        </row>
        <row r="869">
          <cell r="A869">
            <v>1385</v>
          </cell>
          <cell r="B869" t="str">
            <v>PERNO BOLA SUSPENSIÓN TRASERA SUPERIOR</v>
          </cell>
          <cell r="C869" t="str">
            <v>SUSPENSIONES</v>
          </cell>
          <cell r="D869" t="str">
            <v>Suspension trasera</v>
          </cell>
        </row>
        <row r="870">
          <cell r="A870">
            <v>1386</v>
          </cell>
          <cell r="B870" t="str">
            <v>ROTULAS SUSPENSIÓN TRASERAS INFERIOR</v>
          </cell>
          <cell r="C870" t="str">
            <v>SUSPENSIONES</v>
          </cell>
          <cell r="D870" t="str">
            <v>Suspension trasera</v>
          </cell>
        </row>
        <row r="871">
          <cell r="A871">
            <v>1387</v>
          </cell>
          <cell r="B871" t="str">
            <v>ROTULAS SUSPENSIÓN TRASERAS SUPERIOR</v>
          </cell>
          <cell r="C871" t="str">
            <v>SUSPENSIONES</v>
          </cell>
          <cell r="D871" t="str">
            <v>Suspension trasera</v>
          </cell>
        </row>
        <row r="872">
          <cell r="A872">
            <v>1388</v>
          </cell>
          <cell r="B872" t="str">
            <v>SUSPENSIONES DELANTERAS DERECHA</v>
          </cell>
          <cell r="C872" t="str">
            <v>SUSPENSIONES</v>
          </cell>
          <cell r="D872" t="str">
            <v>Suspension delantera</v>
          </cell>
        </row>
        <row r="873">
          <cell r="A873">
            <v>1389</v>
          </cell>
          <cell r="B873" t="str">
            <v>SUSPENSIONES DELANTERAS IZQUIERDA</v>
          </cell>
          <cell r="C873" t="str">
            <v>SUSPENSIONES</v>
          </cell>
          <cell r="D873" t="str">
            <v>Suspension delantera</v>
          </cell>
        </row>
        <row r="874">
          <cell r="A874">
            <v>1390</v>
          </cell>
          <cell r="B874" t="str">
            <v>SUSPENSIONES TRASERAS DERECHA</v>
          </cell>
          <cell r="C874" t="str">
            <v>SUSPENSIONES</v>
          </cell>
          <cell r="D874" t="str">
            <v>Suspension trasera</v>
          </cell>
        </row>
        <row r="875">
          <cell r="A875">
            <v>1391</v>
          </cell>
          <cell r="B875" t="str">
            <v>SUSPENSIONES TRASERAS IZQUIERDA</v>
          </cell>
          <cell r="C875" t="str">
            <v>SUSPENSIONES</v>
          </cell>
          <cell r="D875" t="str">
            <v>Suspension trasera</v>
          </cell>
        </row>
        <row r="876">
          <cell r="A876">
            <v>1394</v>
          </cell>
          <cell r="B876" t="str">
            <v>PAILOAD METER SUSPENSION FRONTAL</v>
          </cell>
          <cell r="C876" t="str">
            <v>SUSPENSIONES</v>
          </cell>
          <cell r="D876" t="str">
            <v>PAILOAD METER</v>
          </cell>
        </row>
        <row r="877">
          <cell r="A877">
            <v>1395</v>
          </cell>
          <cell r="B877" t="str">
            <v>PAILOAD SUSPENSION TRASERA</v>
          </cell>
          <cell r="C877" t="str">
            <v>SUSPENSIONES</v>
          </cell>
          <cell r="D877" t="str">
            <v>PAILOAD METER</v>
          </cell>
        </row>
        <row r="878">
          <cell r="A878">
            <v>1396</v>
          </cell>
          <cell r="B878" t="str">
            <v>SENSOR PAILOAD METER SUSPENSIÓN DELANTERA</v>
          </cell>
          <cell r="C878" t="str">
            <v>SUSPENSIONES</v>
          </cell>
          <cell r="D878" t="str">
            <v>PAILOAD METER</v>
          </cell>
        </row>
        <row r="879">
          <cell r="A879">
            <v>1397</v>
          </cell>
          <cell r="B879" t="str">
            <v>SENSOR PAILOAD METER SUSPENSIÓN TRASERA</v>
          </cell>
          <cell r="C879" t="str">
            <v>SUSPENSIONES</v>
          </cell>
          <cell r="D879" t="str">
            <v>PAILOAD METER</v>
          </cell>
        </row>
        <row r="880">
          <cell r="A880">
            <v>1398</v>
          </cell>
          <cell r="B880" t="str">
            <v>SISTEMA CONTROL</v>
          </cell>
          <cell r="C880" t="str">
            <v>SUSPENSIONES</v>
          </cell>
          <cell r="D880" t="str">
            <v>PAILOAD METER</v>
          </cell>
        </row>
        <row r="881">
          <cell r="A881">
            <v>51</v>
          </cell>
          <cell r="B881" t="str">
            <v>ASIENTO PILOTO</v>
          </cell>
          <cell r="C881" t="str">
            <v>CABINA</v>
          </cell>
          <cell r="D881" t="str">
            <v>Asientos</v>
          </cell>
        </row>
        <row r="882">
          <cell r="A882">
            <v>53</v>
          </cell>
          <cell r="B882" t="str">
            <v>BLOWER AIRE ACONDICIONADO</v>
          </cell>
          <cell r="C882" t="str">
            <v>CABINA</v>
          </cell>
          <cell r="D882" t="str">
            <v>Aire acondicionado</v>
          </cell>
        </row>
        <row r="883">
          <cell r="A883">
            <v>54</v>
          </cell>
          <cell r="B883" t="str">
            <v>CAÑERIA</v>
          </cell>
          <cell r="C883" t="str">
            <v>CABINA</v>
          </cell>
          <cell r="D883" t="str">
            <v>Aire acondicionado</v>
          </cell>
        </row>
        <row r="884">
          <cell r="A884">
            <v>56</v>
          </cell>
          <cell r="B884" t="str">
            <v>COMPRESOR A/C</v>
          </cell>
          <cell r="C884" t="str">
            <v>CABINA</v>
          </cell>
          <cell r="D884" t="str">
            <v>Aire acondicionado</v>
          </cell>
        </row>
        <row r="885">
          <cell r="A885">
            <v>57</v>
          </cell>
          <cell r="B885" t="str">
            <v>CONDENSADOR</v>
          </cell>
          <cell r="C885" t="str">
            <v>CABINA</v>
          </cell>
          <cell r="D885" t="str">
            <v>Aire acondicionado</v>
          </cell>
        </row>
        <row r="886">
          <cell r="A886">
            <v>58</v>
          </cell>
          <cell r="B886" t="str">
            <v>DIFUSORES A/C</v>
          </cell>
          <cell r="C886" t="str">
            <v>CABINA</v>
          </cell>
          <cell r="D886" t="str">
            <v>Aire acondicionado</v>
          </cell>
        </row>
        <row r="887">
          <cell r="A887">
            <v>59</v>
          </cell>
          <cell r="B887" t="str">
            <v>ESTRUCTURA</v>
          </cell>
          <cell r="C887" t="str">
            <v>CABINA</v>
          </cell>
          <cell r="D887" t="str">
            <v>Aire acondicionado</v>
          </cell>
        </row>
        <row r="888">
          <cell r="A888">
            <v>60</v>
          </cell>
          <cell r="B888" t="str">
            <v>FILTRO CABINA</v>
          </cell>
          <cell r="C888" t="str">
            <v>CABINA</v>
          </cell>
          <cell r="D888" t="str">
            <v>Aire acondicionado</v>
          </cell>
        </row>
        <row r="889">
          <cell r="A889">
            <v>64</v>
          </cell>
          <cell r="B889" t="str">
            <v>PANEL DE INSTRUMENTOS/JOISTICK</v>
          </cell>
          <cell r="C889" t="str">
            <v>CABINA</v>
          </cell>
          <cell r="D889" t="str">
            <v>Instrumentos cabina</v>
          </cell>
        </row>
        <row r="890">
          <cell r="A890">
            <v>66</v>
          </cell>
          <cell r="B890" t="str">
            <v>PUERTAS CABINA</v>
          </cell>
          <cell r="C890" t="str">
            <v>CABINA</v>
          </cell>
          <cell r="D890" t="str">
            <v>Acceso cabina</v>
          </cell>
        </row>
        <row r="891">
          <cell r="A891">
            <v>67</v>
          </cell>
          <cell r="B891" t="str">
            <v xml:space="preserve">RADIO COMERCIAL  </v>
          </cell>
          <cell r="C891" t="str">
            <v>CABINA</v>
          </cell>
          <cell r="D891" t="str">
            <v>Entretenimiento cabina</v>
          </cell>
        </row>
        <row r="892">
          <cell r="A892">
            <v>68</v>
          </cell>
          <cell r="B892" t="str">
            <v xml:space="preserve">RADIO DE COMUNICACIÓN </v>
          </cell>
          <cell r="C892" t="str">
            <v>CABINA</v>
          </cell>
          <cell r="D892" t="str">
            <v>Comunicacion</v>
          </cell>
        </row>
        <row r="893">
          <cell r="A893">
            <v>69</v>
          </cell>
          <cell r="B893" t="str">
            <v>SELLADO CABINA</v>
          </cell>
          <cell r="C893" t="str">
            <v>CABINA</v>
          </cell>
          <cell r="D893" t="str">
            <v>Sellado cabina</v>
          </cell>
        </row>
        <row r="894">
          <cell r="A894">
            <v>71</v>
          </cell>
          <cell r="B894" t="str">
            <v xml:space="preserve">SISTEMA DE AIRE ACONDICIONADO </v>
          </cell>
          <cell r="C894" t="str">
            <v>CABINA</v>
          </cell>
          <cell r="D894" t="str">
            <v>Aire acondicionado</v>
          </cell>
        </row>
        <row r="895">
          <cell r="A895">
            <v>72</v>
          </cell>
          <cell r="B895" t="str">
            <v>SISTEMA DE COMUNICACIÓN ONLINE EQUIPO</v>
          </cell>
          <cell r="C895" t="str">
            <v>CABINA</v>
          </cell>
          <cell r="D895" t="str">
            <v>Comunicacion</v>
          </cell>
        </row>
        <row r="896">
          <cell r="A896">
            <v>73</v>
          </cell>
          <cell r="B896" t="str">
            <v xml:space="preserve">SISTEMA DISPATCH </v>
          </cell>
          <cell r="C896" t="str">
            <v>CABINA</v>
          </cell>
          <cell r="D896" t="str">
            <v>SISTEMA DISPATCH</v>
          </cell>
        </row>
        <row r="897">
          <cell r="A897">
            <v>74</v>
          </cell>
          <cell r="B897" t="str">
            <v>SWITCH FRENOS</v>
          </cell>
          <cell r="C897" t="str">
            <v>CABINA</v>
          </cell>
          <cell r="D897" t="str">
            <v>Switch cabina</v>
          </cell>
        </row>
        <row r="898">
          <cell r="A898">
            <v>75</v>
          </cell>
          <cell r="B898" t="str">
            <v>SWITCH LUCES</v>
          </cell>
          <cell r="C898" t="str">
            <v>CABINA</v>
          </cell>
          <cell r="D898" t="str">
            <v>Switch cabina</v>
          </cell>
        </row>
        <row r="899">
          <cell r="A899">
            <v>76</v>
          </cell>
          <cell r="B899" t="str">
            <v>VIDRIOS (PARABRISAS)</v>
          </cell>
          <cell r="C899" t="str">
            <v>CABINA</v>
          </cell>
          <cell r="D899" t="str">
            <v>Vidrios</v>
          </cell>
        </row>
        <row r="900">
          <cell r="A900">
            <v>77</v>
          </cell>
          <cell r="B900" t="str">
            <v>BOCINA</v>
          </cell>
          <cell r="C900" t="str">
            <v>CABINA</v>
          </cell>
          <cell r="D900" t="str">
            <v>Bocina</v>
          </cell>
        </row>
        <row r="901">
          <cell r="A901">
            <v>79</v>
          </cell>
          <cell r="B901" t="str">
            <v>CINTURON SEGURIDAD ASIENTO PILOTO</v>
          </cell>
          <cell r="C901" t="str">
            <v>CABINA</v>
          </cell>
          <cell r="D901" t="str">
            <v>Cinturones seguridad</v>
          </cell>
        </row>
        <row r="902">
          <cell r="A902">
            <v>225</v>
          </cell>
          <cell r="B902" t="str">
            <v>PERNO</v>
          </cell>
          <cell r="C902" t="str">
            <v>ESTRUCTURAS</v>
          </cell>
          <cell r="D902" t="str">
            <v>Perno</v>
          </cell>
        </row>
        <row r="903">
          <cell r="A903">
            <v>123</v>
          </cell>
          <cell r="B903" t="str">
            <v>BALDE</v>
          </cell>
          <cell r="C903" t="str">
            <v>ESTRUCTURAS</v>
          </cell>
          <cell r="D903" t="str">
            <v>Balde</v>
          </cell>
        </row>
        <row r="904">
          <cell r="A904">
            <v>133</v>
          </cell>
          <cell r="B904" t="str">
            <v>BIELA DERECHA</v>
          </cell>
          <cell r="C904" t="str">
            <v>ESTRUCTURAS</v>
          </cell>
          <cell r="D904" t="str">
            <v>Biela</v>
          </cell>
        </row>
        <row r="905">
          <cell r="A905">
            <v>134</v>
          </cell>
          <cell r="B905" t="str">
            <v>BIELA IZQUIERDA</v>
          </cell>
          <cell r="C905" t="str">
            <v>ESTRUCTURAS</v>
          </cell>
          <cell r="D905" t="str">
            <v>Biela</v>
          </cell>
        </row>
        <row r="906">
          <cell r="A906">
            <v>141</v>
          </cell>
          <cell r="B906" t="str">
            <v>CADENAS PROTECTORAS NEUMATICOS</v>
          </cell>
          <cell r="C906" t="str">
            <v>ESTRUCTURAS</v>
          </cell>
          <cell r="D906" t="str">
            <v>Cadenas protectoras neumaticos</v>
          </cell>
        </row>
        <row r="907">
          <cell r="A907">
            <v>146</v>
          </cell>
          <cell r="B907" t="str">
            <v>CHASSIS DELANTERO</v>
          </cell>
          <cell r="C907" t="str">
            <v>ESTRUCTURAS</v>
          </cell>
          <cell r="D907" t="str">
            <v>Chassis</v>
          </cell>
        </row>
        <row r="908">
          <cell r="A908">
            <v>147</v>
          </cell>
          <cell r="B908" t="str">
            <v>CHASSIS TRASERO</v>
          </cell>
          <cell r="C908" t="str">
            <v>ESTRUCTURAS</v>
          </cell>
          <cell r="D908" t="str">
            <v>Chassis</v>
          </cell>
        </row>
        <row r="909">
          <cell r="A909">
            <v>160</v>
          </cell>
          <cell r="B909" t="str">
            <v>ELEMENTOS DESGASTE</v>
          </cell>
          <cell r="C909" t="str">
            <v>ESTRUCTURAS</v>
          </cell>
          <cell r="D909" t="str">
            <v>Elementos desgaste</v>
          </cell>
        </row>
        <row r="910">
          <cell r="A910">
            <v>164</v>
          </cell>
          <cell r="B910" t="str">
            <v>ESPEJO DERECHO</v>
          </cell>
          <cell r="C910" t="str">
            <v>ESTRUCTURAS</v>
          </cell>
          <cell r="D910" t="str">
            <v>Espejos</v>
          </cell>
        </row>
        <row r="911">
          <cell r="A911">
            <v>165</v>
          </cell>
          <cell r="B911" t="str">
            <v>ESPEJO IZQUIERDO</v>
          </cell>
          <cell r="C911" t="str">
            <v>ESTRUCTURAS</v>
          </cell>
          <cell r="D911" t="str">
            <v>Espejos</v>
          </cell>
        </row>
        <row r="912">
          <cell r="A912">
            <v>173</v>
          </cell>
          <cell r="B912" t="str">
            <v>LEVER VOLTEO (BALANCIN Z)</v>
          </cell>
          <cell r="C912" t="str">
            <v>ESTRUCTURAS</v>
          </cell>
          <cell r="D912" t="str">
            <v>Volteo</v>
          </cell>
        </row>
        <row r="913">
          <cell r="A913">
            <v>181</v>
          </cell>
          <cell r="B913" t="str">
            <v>PANTOGRAFO (AGUILON)</v>
          </cell>
          <cell r="C913" t="str">
            <v>ESTRUCTURAS</v>
          </cell>
          <cell r="D913" t="str">
            <v>Pantografo</v>
          </cell>
        </row>
        <row r="914">
          <cell r="A914">
            <v>186</v>
          </cell>
          <cell r="B914" t="str">
            <v>PLATAFORMAS Y ESCALERAS</v>
          </cell>
          <cell r="C914" t="str">
            <v>ESTRUCTURAS</v>
          </cell>
          <cell r="D914" t="str">
            <v>Estructuras</v>
          </cell>
        </row>
        <row r="915">
          <cell r="A915">
            <v>191</v>
          </cell>
          <cell r="B915" t="str">
            <v>PUNTO A PANTOGRAFO-CHASSIS DELANTERO SUPERIOR</v>
          </cell>
          <cell r="C915" t="str">
            <v>ESTRUCTURAS</v>
          </cell>
          <cell r="D915" t="str">
            <v>Pantografo</v>
          </cell>
        </row>
        <row r="916">
          <cell r="A916">
            <v>192</v>
          </cell>
          <cell r="B916" t="str">
            <v>PUNTO B PANTOGRAFO-BALDE INFERIOR</v>
          </cell>
          <cell r="C916" t="str">
            <v>ESTRUCTURAS</v>
          </cell>
          <cell r="D916" t="str">
            <v>Pantografo</v>
          </cell>
        </row>
        <row r="917">
          <cell r="A917">
            <v>193</v>
          </cell>
          <cell r="B917" t="str">
            <v>PUNTO C BIELA-BALDE SUPERIOR</v>
          </cell>
          <cell r="C917" t="str">
            <v>ESTRUCTURAS</v>
          </cell>
          <cell r="D917" t="str">
            <v>Biela</v>
          </cell>
        </row>
        <row r="918">
          <cell r="A918">
            <v>194</v>
          </cell>
          <cell r="B918" t="str">
            <v>PUNTO D BIELA-AGUILON INFERIOR</v>
          </cell>
          <cell r="C918" t="str">
            <v>ESTRUCTURAS</v>
          </cell>
          <cell r="D918" t="str">
            <v>Biela</v>
          </cell>
        </row>
        <row r="919">
          <cell r="A919">
            <v>195</v>
          </cell>
          <cell r="B919" t="str">
            <v>PUNTO E CILINDRO TILT-AGUILON SUPERIOR</v>
          </cell>
          <cell r="C919" t="str">
            <v>ESTRUCTURAS</v>
          </cell>
          <cell r="D919" t="str">
            <v>Tilt</v>
          </cell>
        </row>
        <row r="920">
          <cell r="A920">
            <v>196</v>
          </cell>
          <cell r="B920" t="str">
            <v>PUNTO F PANTOGRAFO-AGUILON MEDIO</v>
          </cell>
          <cell r="C920" t="str">
            <v>ESTRUCTURAS</v>
          </cell>
          <cell r="D920" t="str">
            <v>Pantografo</v>
          </cell>
        </row>
        <row r="921">
          <cell r="A921">
            <v>197</v>
          </cell>
          <cell r="B921" t="str">
            <v>PUNTO G CHASSIS DELANTERO-CILINDRO TILT (INCLINACION)</v>
          </cell>
          <cell r="C921" t="str">
            <v>ESTRUCTURAS</v>
          </cell>
          <cell r="D921" t="str">
            <v>Tilt</v>
          </cell>
        </row>
        <row r="922">
          <cell r="A922">
            <v>198</v>
          </cell>
          <cell r="B922" t="str">
            <v>PUNTO H ARTICULACION SUPERIOR UNION CHASSIS DELANTERA-TRASERO</v>
          </cell>
          <cell r="C922" t="str">
            <v>ESTRUCTURAS</v>
          </cell>
          <cell r="D922" t="str">
            <v>Articulacion central</v>
          </cell>
        </row>
        <row r="923">
          <cell r="A923">
            <v>199</v>
          </cell>
          <cell r="B923" t="str">
            <v>PUNTO J ARTICULACION INFERIOR UNION CHASSIS DELANTERA-TRASERO</v>
          </cell>
          <cell r="C923" t="str">
            <v>ESTRUCTURAS</v>
          </cell>
          <cell r="D923" t="str">
            <v>Articulacion central</v>
          </cell>
        </row>
        <row r="924">
          <cell r="A924">
            <v>200</v>
          </cell>
          <cell r="B924" t="str">
            <v>PUNTO K PANTOGRAFO(MIKEY MAUSE)-CILINDRO LEVANTE SUPERIOR</v>
          </cell>
          <cell r="C924" t="str">
            <v>ESTRUCTURAS</v>
          </cell>
          <cell r="D924" t="str">
            <v>Pantografo</v>
          </cell>
        </row>
        <row r="925">
          <cell r="A925">
            <v>201</v>
          </cell>
          <cell r="B925" t="str">
            <v>PUNTO L PASADORES CILINDRO DIRECCION</v>
          </cell>
          <cell r="C925" t="str">
            <v>ESTRUCTURAS</v>
          </cell>
          <cell r="D925" t="str">
            <v>Direccion</v>
          </cell>
        </row>
        <row r="926">
          <cell r="A926">
            <v>202</v>
          </cell>
          <cell r="B926" t="str">
            <v>PUNTO Y CHASSIS DELANTERO-CILINDRO LEVANTE INFERIOR</v>
          </cell>
          <cell r="C926" t="str">
            <v>ESTRUCTURAS</v>
          </cell>
          <cell r="D926" t="str">
            <v>Levante</v>
          </cell>
        </row>
        <row r="927">
          <cell r="A927">
            <v>360</v>
          </cell>
          <cell r="B927" t="str">
            <v>CULATAS</v>
          </cell>
          <cell r="C927" t="str">
            <v xml:space="preserve">MOTOR DIESEL </v>
          </cell>
          <cell r="D927" t="str">
            <v>BLOCK</v>
          </cell>
        </row>
        <row r="928">
          <cell r="A928">
            <v>362</v>
          </cell>
          <cell r="B928" t="str">
            <v>SHOCK BLOCK (CIGÜEÑAL, CAMISAS, BIELAS, PISTONES, ANILLOS, BLOCK)</v>
          </cell>
          <cell r="C928" t="str">
            <v xml:space="preserve">MOTOR DIESEL </v>
          </cell>
          <cell r="D928" t="str">
            <v>BLOCK</v>
          </cell>
        </row>
        <row r="929">
          <cell r="A929">
            <v>363</v>
          </cell>
          <cell r="B929" t="str">
            <v>UNIDAD FUERZA LADO DERECHO (8 UN)</v>
          </cell>
          <cell r="C929" t="str">
            <v xml:space="preserve">MOTOR DIESEL </v>
          </cell>
          <cell r="D929" t="str">
            <v>BLOCK</v>
          </cell>
        </row>
        <row r="930">
          <cell r="A930">
            <v>364</v>
          </cell>
          <cell r="B930" t="str">
            <v>UNIDAD FUERZA LADO IZQUIERDO (8 UN)</v>
          </cell>
          <cell r="C930" t="str">
            <v xml:space="preserve">MOTOR DIESEL </v>
          </cell>
          <cell r="D930" t="str">
            <v>BLOCK</v>
          </cell>
        </row>
        <row r="931">
          <cell r="A931">
            <v>405</v>
          </cell>
          <cell r="B931" t="str">
            <v>AFTERCOOLER</v>
          </cell>
          <cell r="C931" t="str">
            <v xml:space="preserve">MOTOR DIESEL </v>
          </cell>
          <cell r="D931" t="str">
            <v>SISTEMA ADMISION Y ESCAPE</v>
          </cell>
        </row>
        <row r="932">
          <cell r="A932">
            <v>409</v>
          </cell>
          <cell r="B932" t="str">
            <v>FILTRO AIRE PRIMARIO</v>
          </cell>
          <cell r="C932" t="str">
            <v xml:space="preserve">MOTOR DIESEL </v>
          </cell>
          <cell r="D932" t="str">
            <v>SISTEMA ADMISION Y ESCAPE</v>
          </cell>
        </row>
        <row r="933">
          <cell r="A933">
            <v>410</v>
          </cell>
          <cell r="B933" t="str">
            <v>FILTRO AIRE SECUNDARIO</v>
          </cell>
          <cell r="C933" t="str">
            <v xml:space="preserve">MOTOR DIESEL </v>
          </cell>
          <cell r="D933" t="str">
            <v>SISTEMA ADMISION Y ESCAPE</v>
          </cell>
        </row>
        <row r="934">
          <cell r="A934">
            <v>413</v>
          </cell>
          <cell r="B934" t="str">
            <v>LINEAS AIRE DUCTOS ADMISION</v>
          </cell>
          <cell r="C934" t="str">
            <v xml:space="preserve">MOTOR DIESEL </v>
          </cell>
          <cell r="D934" t="str">
            <v>SISTEMA ADMISION Y ESCAPE</v>
          </cell>
        </row>
        <row r="935">
          <cell r="A935">
            <v>427</v>
          </cell>
          <cell r="B935" t="str">
            <v>TUBOS ESCAPE</v>
          </cell>
          <cell r="C935" t="str">
            <v xml:space="preserve">MOTOR DIESEL </v>
          </cell>
          <cell r="D935" t="str">
            <v>SISTEMA ADMISION Y ESCAPE</v>
          </cell>
        </row>
        <row r="936">
          <cell r="A936">
            <v>428</v>
          </cell>
          <cell r="B936" t="str">
            <v>TURBOS DERECHOS</v>
          </cell>
          <cell r="C936" t="str">
            <v xml:space="preserve">MOTOR DIESEL </v>
          </cell>
          <cell r="D936" t="str">
            <v>SISTEMA ADMISION Y ESCAPE</v>
          </cell>
        </row>
        <row r="937">
          <cell r="A937">
            <v>429</v>
          </cell>
          <cell r="B937" t="str">
            <v>TURBOS IZQUIERDOS</v>
          </cell>
          <cell r="C937" t="str">
            <v xml:space="preserve">MOTOR DIESEL </v>
          </cell>
          <cell r="D937" t="str">
            <v>SISTEMA ADMISION Y ESCAPE</v>
          </cell>
        </row>
        <row r="938">
          <cell r="A938">
            <v>433</v>
          </cell>
          <cell r="B938" t="str">
            <v>COMPRESOR AIRE</v>
          </cell>
          <cell r="C938" t="str">
            <v xml:space="preserve">MOTOR DIESEL </v>
          </cell>
          <cell r="D938" t="str">
            <v>SISTEMA AIRE</v>
          </cell>
        </row>
        <row r="939">
          <cell r="A939">
            <v>436</v>
          </cell>
          <cell r="B939" t="str">
            <v>GOBERNADOR COMPRESOR AIRE</v>
          </cell>
          <cell r="C939" t="str">
            <v xml:space="preserve">MOTOR DIESEL </v>
          </cell>
          <cell r="D939" t="str">
            <v>SISTEMA AIRE</v>
          </cell>
        </row>
        <row r="940">
          <cell r="A940">
            <v>444</v>
          </cell>
          <cell r="B940" t="str">
            <v>TK AIRE</v>
          </cell>
          <cell r="C940" t="str">
            <v xml:space="preserve">MOTOR DIESEL </v>
          </cell>
          <cell r="D940" t="str">
            <v>SISTEMA AIRE</v>
          </cell>
        </row>
        <row r="941">
          <cell r="A941">
            <v>446</v>
          </cell>
          <cell r="B941" t="str">
            <v>BOMBA PRELUBRICACION (PRELUB)</v>
          </cell>
          <cell r="C941" t="str">
            <v xml:space="preserve">MOTOR DIESEL </v>
          </cell>
          <cell r="D941" t="str">
            <v>SISTEMA ARANQUE</v>
          </cell>
        </row>
        <row r="942">
          <cell r="A942">
            <v>447</v>
          </cell>
          <cell r="B942" t="str">
            <v>MOTOR DE PARTIDA AIRE</v>
          </cell>
          <cell r="C942" t="str">
            <v xml:space="preserve">MOTOR DIESEL </v>
          </cell>
          <cell r="D942" t="str">
            <v>SISTEMA ARANQUE</v>
          </cell>
        </row>
        <row r="943">
          <cell r="A943">
            <v>454</v>
          </cell>
          <cell r="B943" t="str">
            <v>BOMBA TRANSFERENCIA</v>
          </cell>
          <cell r="C943" t="str">
            <v xml:space="preserve">MOTOR DIESEL </v>
          </cell>
          <cell r="D943" t="str">
            <v>SISTEMA COMBUSTIBLE</v>
          </cell>
        </row>
        <row r="944">
          <cell r="A944">
            <v>456</v>
          </cell>
          <cell r="B944" t="str">
            <v>CONTROL GOBERNADOR</v>
          </cell>
          <cell r="C944" t="str">
            <v xml:space="preserve">MOTOR DIESEL </v>
          </cell>
          <cell r="D944" t="str">
            <v>SISTEMA COMBUSTIBLE</v>
          </cell>
        </row>
        <row r="945">
          <cell r="A945">
            <v>458</v>
          </cell>
          <cell r="B945" t="str">
            <v>FILTRO COMBUSTIBLE PRIMARIO</v>
          </cell>
          <cell r="C945" t="str">
            <v xml:space="preserve">MOTOR DIESEL </v>
          </cell>
          <cell r="D945" t="str">
            <v>SISTEMA COMBUSTIBLE</v>
          </cell>
        </row>
        <row r="946">
          <cell r="A946">
            <v>459</v>
          </cell>
          <cell r="B946" t="str">
            <v>FILTRO COMBUSTIBLE SECUNDARIO</v>
          </cell>
          <cell r="C946" t="str">
            <v xml:space="preserve">MOTOR DIESEL </v>
          </cell>
          <cell r="D946" t="str">
            <v>SISTEMA COMBUSTIBLE</v>
          </cell>
        </row>
        <row r="947">
          <cell r="A947">
            <v>460</v>
          </cell>
          <cell r="B947" t="str">
            <v>INYECTOR COMBUSTIBLE</v>
          </cell>
          <cell r="C947" t="str">
            <v xml:space="preserve">MOTOR DIESEL </v>
          </cell>
          <cell r="D947" t="str">
            <v>SISTEMA COMBUSTIBLE</v>
          </cell>
        </row>
        <row r="948">
          <cell r="A948">
            <v>461</v>
          </cell>
          <cell r="B948" t="str">
            <v>LINEAS COMBUSTIBLE</v>
          </cell>
          <cell r="C948" t="str">
            <v xml:space="preserve">MOTOR DIESEL </v>
          </cell>
          <cell r="D948" t="str">
            <v>SISTEMA COMBUSTIBLE</v>
          </cell>
        </row>
        <row r="949">
          <cell r="A949">
            <v>467</v>
          </cell>
          <cell r="B949" t="str">
            <v>PEDAL ACELERADOR</v>
          </cell>
          <cell r="C949" t="str">
            <v xml:space="preserve">MOTOR DIESEL </v>
          </cell>
          <cell r="D949" t="str">
            <v>SISTEMA COMBUSTIBLE</v>
          </cell>
        </row>
        <row r="950">
          <cell r="A950">
            <v>468</v>
          </cell>
          <cell r="B950" t="str">
            <v>SOLENOIDE PASO COMBUSTIBLE</v>
          </cell>
          <cell r="C950" t="str">
            <v xml:space="preserve">MOTOR DIESEL </v>
          </cell>
          <cell r="D950" t="str">
            <v>SISTEMA COMBUSTIBLE</v>
          </cell>
        </row>
        <row r="951">
          <cell r="A951">
            <v>470</v>
          </cell>
          <cell r="B951" t="str">
            <v>TANQUE COMBUSTIBLE CENTRAL</v>
          </cell>
          <cell r="C951" t="str">
            <v xml:space="preserve">MOTOR DIESEL </v>
          </cell>
          <cell r="D951" t="str">
            <v>SISTEMA COMBUSTIBLE</v>
          </cell>
        </row>
        <row r="952">
          <cell r="A952">
            <v>471</v>
          </cell>
          <cell r="B952" t="str">
            <v>TANQUE COMBUSTIBLE DERECHO</v>
          </cell>
          <cell r="C952" t="str">
            <v xml:space="preserve">MOTOR DIESEL </v>
          </cell>
          <cell r="D952" t="str">
            <v>SISTEMA COMBUSTIBLE</v>
          </cell>
        </row>
        <row r="953">
          <cell r="A953">
            <v>472</v>
          </cell>
          <cell r="B953" t="str">
            <v>TANQUE COMBUSTIBLE IZQUIERDO</v>
          </cell>
          <cell r="C953" t="str">
            <v xml:space="preserve">MOTOR DIESEL </v>
          </cell>
          <cell r="D953" t="str">
            <v>SISTEMA COMBUSTIBLE</v>
          </cell>
        </row>
        <row r="954">
          <cell r="A954">
            <v>488</v>
          </cell>
          <cell r="B954" t="str">
            <v>SENSOR ACELERADOR</v>
          </cell>
          <cell r="C954" t="str">
            <v xml:space="preserve">MOTOR DIESEL </v>
          </cell>
          <cell r="D954" t="str">
            <v>SISTEMA CONTROL ELECTRONICO (ECM)</v>
          </cell>
        </row>
        <row r="955">
          <cell r="A955">
            <v>489</v>
          </cell>
          <cell r="B955" t="str">
            <v>SENSOR PRESION ACEITE MOTOR</v>
          </cell>
          <cell r="C955" t="str">
            <v xml:space="preserve">MOTOR DIESEL </v>
          </cell>
          <cell r="D955" t="str">
            <v>SISTEMA CONTROL ELECTRONICO (ECM)</v>
          </cell>
        </row>
        <row r="956">
          <cell r="A956">
            <v>490</v>
          </cell>
          <cell r="B956" t="str">
            <v>SENSOR PRESION CARTER</v>
          </cell>
          <cell r="C956" t="str">
            <v xml:space="preserve">MOTOR DIESEL </v>
          </cell>
          <cell r="D956" t="str">
            <v>SISTEMA CONTROL ELECTRONICO (ECM)</v>
          </cell>
        </row>
        <row r="957">
          <cell r="A957">
            <v>491</v>
          </cell>
          <cell r="B957" t="str">
            <v>SENSOR PRESION REFUERZO</v>
          </cell>
          <cell r="C957" t="str">
            <v xml:space="preserve">MOTOR DIESEL </v>
          </cell>
          <cell r="D957" t="str">
            <v>SISTEMA CONTROL ELECTRONICO (ECM)</v>
          </cell>
        </row>
        <row r="958">
          <cell r="A958">
            <v>492</v>
          </cell>
          <cell r="B958" t="str">
            <v>SENSOR TEMPERATURA AGUA</v>
          </cell>
          <cell r="C958" t="str">
            <v xml:space="preserve">MOTOR DIESEL </v>
          </cell>
          <cell r="D958" t="str">
            <v>SISTEMA CONTROL ELECTRONICO (ECM)</v>
          </cell>
        </row>
        <row r="959">
          <cell r="A959">
            <v>493</v>
          </cell>
          <cell r="B959" t="str">
            <v>SENSOR TEMPERATURA ESCAPE</v>
          </cell>
          <cell r="C959" t="str">
            <v xml:space="preserve">MOTOR DIESEL </v>
          </cell>
          <cell r="D959" t="str">
            <v>SISTEMA CONTROL ELECTRONICO (ECM)</v>
          </cell>
        </row>
        <row r="960">
          <cell r="A960">
            <v>494</v>
          </cell>
          <cell r="B960" t="str">
            <v>SENSOR TIEMPO POSICION</v>
          </cell>
          <cell r="C960" t="str">
            <v xml:space="preserve">MOTOR DIESEL </v>
          </cell>
          <cell r="D960" t="str">
            <v>SISTEMA CONTROL ELECTRONICO (ECM)</v>
          </cell>
        </row>
        <row r="961">
          <cell r="A961">
            <v>495</v>
          </cell>
          <cell r="B961" t="str">
            <v>SENSOR VELOCIDAD</v>
          </cell>
          <cell r="C961" t="str">
            <v xml:space="preserve">MOTOR DIESEL </v>
          </cell>
          <cell r="D961" t="str">
            <v>SISTEMA CONTROL ELECTRONICO (ECM)</v>
          </cell>
        </row>
        <row r="962">
          <cell r="A962">
            <v>496</v>
          </cell>
          <cell r="B962" t="str">
            <v>SENSOR VELOCIDAD TIEMPO</v>
          </cell>
          <cell r="C962" t="str">
            <v xml:space="preserve">MOTOR DIESEL </v>
          </cell>
          <cell r="D962" t="str">
            <v>SISTEMA CONTROL ELECTRONICO (ECM)</v>
          </cell>
        </row>
        <row r="963">
          <cell r="A963">
            <v>502</v>
          </cell>
          <cell r="B963" t="str">
            <v>ASPA VENTILADOR</v>
          </cell>
          <cell r="C963" t="str">
            <v xml:space="preserve">MOTOR DIESEL </v>
          </cell>
          <cell r="D963" t="str">
            <v>SISTEMA ENFRIAMIENTO</v>
          </cell>
        </row>
        <row r="964">
          <cell r="A964">
            <v>504</v>
          </cell>
          <cell r="B964" t="str">
            <v>BOMBA AGUA AUXILIAR (TURBO Y AFTERCOOLER)</v>
          </cell>
          <cell r="C964" t="str">
            <v xml:space="preserve">MOTOR DIESEL </v>
          </cell>
          <cell r="D964" t="str">
            <v>SISTEMA ENFRIAMIENTO</v>
          </cell>
        </row>
        <row r="965">
          <cell r="A965">
            <v>505</v>
          </cell>
          <cell r="B965" t="str">
            <v>BOMBA AGUA PRINCIPAL (MOTOR)</v>
          </cell>
          <cell r="C965" t="str">
            <v xml:space="preserve">MOTOR DIESEL </v>
          </cell>
          <cell r="D965" t="str">
            <v>SISTEMA ENFRIAMIENTO</v>
          </cell>
        </row>
        <row r="966">
          <cell r="A966">
            <v>507</v>
          </cell>
          <cell r="B966" t="str">
            <v>CORREAS</v>
          </cell>
          <cell r="C966" t="str">
            <v xml:space="preserve">MOTOR DIESEL </v>
          </cell>
          <cell r="D966" t="str">
            <v>SISTEMA ENFRIAMIENTO</v>
          </cell>
        </row>
        <row r="967">
          <cell r="A967">
            <v>508</v>
          </cell>
          <cell r="B967" t="str">
            <v>CUBO VENTILADOR</v>
          </cell>
          <cell r="C967" t="str">
            <v xml:space="preserve">MOTOR DIESEL </v>
          </cell>
          <cell r="D967" t="str">
            <v>SISTEMA ENFRIAMIENTO</v>
          </cell>
        </row>
        <row r="968">
          <cell r="A968">
            <v>517</v>
          </cell>
          <cell r="B968" t="str">
            <v>POLEAS</v>
          </cell>
          <cell r="C968" t="str">
            <v xml:space="preserve">MOTOR DIESEL </v>
          </cell>
          <cell r="D968" t="str">
            <v>SISTEMA ENFRIAMIENTO</v>
          </cell>
        </row>
        <row r="969">
          <cell r="A969">
            <v>518</v>
          </cell>
          <cell r="B969" t="str">
            <v>RADIADOR</v>
          </cell>
          <cell r="C969" t="str">
            <v xml:space="preserve">MOTOR DIESEL </v>
          </cell>
          <cell r="D969" t="str">
            <v>SISTEMA ENFRIAMIENTO</v>
          </cell>
        </row>
        <row r="970">
          <cell r="A970">
            <v>519</v>
          </cell>
          <cell r="B970" t="str">
            <v>TERMOSTATO</v>
          </cell>
          <cell r="C970" t="str">
            <v xml:space="preserve">MOTOR DIESEL </v>
          </cell>
          <cell r="D970" t="str">
            <v>SISTEMA ENFRIAMIENTO</v>
          </cell>
        </row>
        <row r="971">
          <cell r="A971">
            <v>529</v>
          </cell>
          <cell r="B971" t="str">
            <v>BOMBA ACEITE MOTOR</v>
          </cell>
          <cell r="C971" t="str">
            <v xml:space="preserve">MOTOR DIESEL </v>
          </cell>
          <cell r="D971" t="str">
            <v>SISTEMA LUBRICACION</v>
          </cell>
        </row>
        <row r="972">
          <cell r="A972">
            <v>530</v>
          </cell>
          <cell r="B972" t="str">
            <v>BOMBA PRELUBRICADOR</v>
          </cell>
          <cell r="C972" t="str">
            <v xml:space="preserve">MOTOR DIESEL </v>
          </cell>
          <cell r="D972" t="str">
            <v>SISTEMA LUBRICACION</v>
          </cell>
        </row>
        <row r="973">
          <cell r="A973">
            <v>531</v>
          </cell>
          <cell r="B973" t="str">
            <v>FILTRO ACEITE MOTOR</v>
          </cell>
          <cell r="C973" t="str">
            <v xml:space="preserve">MOTOR DIESEL </v>
          </cell>
          <cell r="D973" t="str">
            <v>SISTEMA LUBRICACION</v>
          </cell>
        </row>
        <row r="974">
          <cell r="A974">
            <v>560</v>
          </cell>
          <cell r="B974" t="str">
            <v>ARO FISURADO</v>
          </cell>
          <cell r="C974" t="str">
            <v>NEUMATICOS</v>
          </cell>
          <cell r="D974" t="str">
            <v>NEUMATICOS</v>
          </cell>
        </row>
        <row r="975">
          <cell r="A975">
            <v>561</v>
          </cell>
          <cell r="B975" t="str">
            <v>CORTE  NEUMATICO</v>
          </cell>
          <cell r="C975" t="str">
            <v>NEUMATICOS</v>
          </cell>
          <cell r="D975" t="str">
            <v>NEUMATICOS</v>
          </cell>
        </row>
        <row r="976">
          <cell r="A976">
            <v>562</v>
          </cell>
          <cell r="B976" t="str">
            <v>IMPACTO NEUMATICO</v>
          </cell>
          <cell r="C976" t="str">
            <v>NEUMATICOS</v>
          </cell>
          <cell r="D976" t="str">
            <v>NEUMATICOS</v>
          </cell>
        </row>
        <row r="977">
          <cell r="A977">
            <v>563</v>
          </cell>
          <cell r="B977" t="str">
            <v>O-RING</v>
          </cell>
          <cell r="C977" t="str">
            <v>NEUMATICOS</v>
          </cell>
          <cell r="D977" t="str">
            <v>NEUMATICOS</v>
          </cell>
        </row>
        <row r="978">
          <cell r="A978">
            <v>569</v>
          </cell>
          <cell r="B978" t="str">
            <v>PAREAMIENTO DE GOMA  TRASERO</v>
          </cell>
          <cell r="C978" t="str">
            <v>NEUMATICOS</v>
          </cell>
          <cell r="D978" t="str">
            <v>NEUMATICOS</v>
          </cell>
        </row>
        <row r="979">
          <cell r="A979">
            <v>570</v>
          </cell>
          <cell r="B979" t="str">
            <v>REPARACION CADENA NEUMATICO</v>
          </cell>
          <cell r="C979" t="str">
            <v>NEUMATICOS</v>
          </cell>
          <cell r="D979" t="str">
            <v>NEUMATICOS</v>
          </cell>
        </row>
        <row r="980">
          <cell r="A980">
            <v>571</v>
          </cell>
          <cell r="B980" t="str">
            <v>RETORQUEO NEUMATICO</v>
          </cell>
          <cell r="C980" t="str">
            <v>NEUMATICOS</v>
          </cell>
          <cell r="D980" t="str">
            <v>NEUMATICOS</v>
          </cell>
        </row>
        <row r="981">
          <cell r="A981">
            <v>850</v>
          </cell>
          <cell r="B981" t="str">
            <v xml:space="preserve">ALTERNADOR 24 VOLT </v>
          </cell>
          <cell r="C981" t="str">
            <v>SISTEMA ELECTRICO</v>
          </cell>
          <cell r="D981" t="str">
            <v>Alternador 24V</v>
          </cell>
        </row>
        <row r="982">
          <cell r="A982">
            <v>851</v>
          </cell>
          <cell r="B982" t="str">
            <v>ALTERNADOR 80 VOLT</v>
          </cell>
          <cell r="C982" t="str">
            <v>SISTEMA ELECTRICO</v>
          </cell>
          <cell r="D982" t="str">
            <v>Alternador 80V</v>
          </cell>
        </row>
        <row r="983">
          <cell r="A983">
            <v>858</v>
          </cell>
          <cell r="B983" t="str">
            <v>BATERIAS</v>
          </cell>
          <cell r="C983" t="str">
            <v>SISTEMA ELECTRICO</v>
          </cell>
          <cell r="D983" t="str">
            <v>Baterías</v>
          </cell>
        </row>
        <row r="984">
          <cell r="A984">
            <v>863</v>
          </cell>
          <cell r="B984" t="str">
            <v>CIRCUITOS Y FUSIBLES</v>
          </cell>
          <cell r="C984" t="str">
            <v>SISTEMA ELECTRICO</v>
          </cell>
          <cell r="D984" t="str">
            <v>Circuitos y fusibles</v>
          </cell>
        </row>
        <row r="985">
          <cell r="A985">
            <v>887</v>
          </cell>
          <cell r="B985" t="str">
            <v>SISTEMA DE ILUMINACION</v>
          </cell>
          <cell r="C985" t="str">
            <v>SISTEMA ELECTRICO</v>
          </cell>
          <cell r="D985" t="str">
            <v>Sistema de iluminacion</v>
          </cell>
        </row>
        <row r="986">
          <cell r="A986">
            <v>900</v>
          </cell>
          <cell r="B986" t="str">
            <v>ARNES CABINA</v>
          </cell>
          <cell r="C986" t="str">
            <v>SISTEMA ELECTRICO</v>
          </cell>
          <cell r="D986" t="str">
            <v>ARNES</v>
          </cell>
        </row>
        <row r="987">
          <cell r="A987">
            <v>901</v>
          </cell>
          <cell r="B987" t="str">
            <v>ARNES CHASSIS</v>
          </cell>
          <cell r="C987" t="str">
            <v>SISTEMA ELECTRICO</v>
          </cell>
          <cell r="D987" t="str">
            <v>ARNES</v>
          </cell>
        </row>
        <row r="988">
          <cell r="A988">
            <v>902</v>
          </cell>
          <cell r="B988" t="str">
            <v>ARNES ILUMINACION</v>
          </cell>
          <cell r="C988" t="str">
            <v>SISTEMA ELECTRICO</v>
          </cell>
          <cell r="D988" t="str">
            <v>ARNES</v>
          </cell>
        </row>
        <row r="989">
          <cell r="A989">
            <v>903</v>
          </cell>
          <cell r="B989" t="str">
            <v>ARNES IMPLEMENTO</v>
          </cell>
          <cell r="C989" t="str">
            <v>SISTEMA ELECTRICO</v>
          </cell>
          <cell r="D989" t="str">
            <v>ARNES</v>
          </cell>
        </row>
        <row r="990">
          <cell r="A990">
            <v>904</v>
          </cell>
          <cell r="B990" t="str">
            <v>ARNES MOTOR DIESEL</v>
          </cell>
          <cell r="C990" t="str">
            <v>SISTEMA ELECTRICO</v>
          </cell>
          <cell r="D990" t="str">
            <v>ARNES</v>
          </cell>
        </row>
        <row r="991">
          <cell r="A991">
            <v>905</v>
          </cell>
          <cell r="B991" t="str">
            <v>ARNES TRANSMISION</v>
          </cell>
          <cell r="C991" t="str">
            <v>SISTEMA ELECTRICO</v>
          </cell>
          <cell r="D991" t="str">
            <v>ARNES</v>
          </cell>
        </row>
        <row r="992">
          <cell r="A992">
            <v>911</v>
          </cell>
          <cell r="B992" t="str">
            <v>ECM IMPLEMENTO</v>
          </cell>
          <cell r="C992" t="str">
            <v>SISTEMA ELECTRICO</v>
          </cell>
          <cell r="D992" t="str">
            <v>ECM</v>
          </cell>
        </row>
        <row r="993">
          <cell r="A993">
            <v>912</v>
          </cell>
          <cell r="B993" t="str">
            <v>ECM MOTOR</v>
          </cell>
          <cell r="C993" t="str">
            <v>SISTEMA ELECTRICO</v>
          </cell>
          <cell r="D993" t="str">
            <v>ECM</v>
          </cell>
        </row>
        <row r="994">
          <cell r="A994">
            <v>913</v>
          </cell>
          <cell r="B994" t="str">
            <v>ECM TRANSMISION</v>
          </cell>
          <cell r="C994" t="str">
            <v>SISTEMA ELECTRICO</v>
          </cell>
          <cell r="D994" t="str">
            <v>ECM</v>
          </cell>
        </row>
        <row r="995">
          <cell r="A995">
            <v>914</v>
          </cell>
          <cell r="B995" t="str">
            <v>ECM VIMS (SISTEMA MONITOREO INFORMACION VITAL)</v>
          </cell>
          <cell r="C995" t="str">
            <v>SISTEMA ELECTRICO</v>
          </cell>
          <cell r="D995" t="str">
            <v>ECM</v>
          </cell>
        </row>
        <row r="996">
          <cell r="A996">
            <v>790</v>
          </cell>
          <cell r="B996" t="str">
            <v>ACTUADOR FRENO DE PARQUEO</v>
          </cell>
          <cell r="C996" t="str">
            <v>SISTEMA FRENOS</v>
          </cell>
          <cell r="D996" t="str">
            <v>Freno parqueo</v>
          </cell>
        </row>
        <row r="997">
          <cell r="A997">
            <v>791</v>
          </cell>
          <cell r="B997" t="str">
            <v>ACUMULADORES DE FRENO</v>
          </cell>
          <cell r="C997" t="str">
            <v>SISTEMA FRENOS</v>
          </cell>
          <cell r="D997" t="str">
            <v>Acumuladores de freno</v>
          </cell>
        </row>
        <row r="998">
          <cell r="A998">
            <v>794</v>
          </cell>
          <cell r="B998" t="str">
            <v>BOMBA DE FRENO</v>
          </cell>
          <cell r="C998" t="str">
            <v>SISTEMA FRENOS</v>
          </cell>
          <cell r="D998" t="str">
            <v>Bomba de freno</v>
          </cell>
        </row>
        <row r="999">
          <cell r="A999">
            <v>795</v>
          </cell>
          <cell r="B999" t="str">
            <v>BOMBA ENFRIADORA DE FRENO</v>
          </cell>
          <cell r="C999" t="str">
            <v>SISTEMA FRENOS</v>
          </cell>
          <cell r="D999" t="str">
            <v>Bomba enfriamiento de freno</v>
          </cell>
        </row>
        <row r="1000">
          <cell r="A1000">
            <v>805</v>
          </cell>
          <cell r="B1000" t="str">
            <v>FRENO DE PARQUEO</v>
          </cell>
          <cell r="C1000" t="str">
            <v>SISTEMA FRENOS</v>
          </cell>
          <cell r="D1000" t="str">
            <v>Freno parqueo</v>
          </cell>
        </row>
        <row r="1001">
          <cell r="A1001">
            <v>807</v>
          </cell>
          <cell r="B1001" t="str">
            <v>FRENO DE SERVICIO</v>
          </cell>
          <cell r="C1001" t="str">
            <v>SISTEMA FRENOS</v>
          </cell>
          <cell r="D1001" t="str">
            <v>Freno de servicio</v>
          </cell>
        </row>
        <row r="1002">
          <cell r="A1002">
            <v>819</v>
          </cell>
          <cell r="B1002" t="str">
            <v>TK HIDRAULICO REFRIGERACION DE FRENO</v>
          </cell>
          <cell r="C1002" t="str">
            <v>SISTEMA FRENOS</v>
          </cell>
          <cell r="D1002" t="str">
            <v>TK refrigeracion de freno</v>
          </cell>
        </row>
        <row r="1003">
          <cell r="A1003">
            <v>1000</v>
          </cell>
          <cell r="B1003" t="str">
            <v xml:space="preserve">BOMBA REFRIGERACION ACEITE IMPLEMENTO </v>
          </cell>
          <cell r="C1003" t="str">
            <v>SISTEMA HIDRAULICO</v>
          </cell>
          <cell r="D1003" t="str">
            <v>SISTEMA DE REFRIGERACION</v>
          </cell>
        </row>
        <row r="1004">
          <cell r="A1004">
            <v>1002</v>
          </cell>
          <cell r="B1004" t="str">
            <v>ENFRIADOR ACEITE IMPLEMENTO</v>
          </cell>
          <cell r="C1004" t="str">
            <v>SISTEMA HIDRAULICO</v>
          </cell>
          <cell r="D1004" t="str">
            <v>SISTEMA DE REFRIGERACION</v>
          </cell>
        </row>
        <row r="1005">
          <cell r="A1005">
            <v>1004</v>
          </cell>
          <cell r="B1005" t="str">
            <v>FILTRO ACEITE REFRIGERACION IMPLEMENTO</v>
          </cell>
          <cell r="C1005" t="str">
            <v>SISTEMA HIDRAULICO</v>
          </cell>
          <cell r="D1005" t="str">
            <v>SISTEMA DE REFRIGERACION</v>
          </cell>
        </row>
        <row r="1006">
          <cell r="A1006">
            <v>1009</v>
          </cell>
          <cell r="B1006" t="str">
            <v>BOMBA DE DIRECCION DERECHA</v>
          </cell>
          <cell r="C1006" t="str">
            <v>SISTEMA HIDRAULICO</v>
          </cell>
          <cell r="D1006" t="str">
            <v>SISTEMA DIRECCION</v>
          </cell>
        </row>
        <row r="1007">
          <cell r="A1007">
            <v>1010</v>
          </cell>
          <cell r="B1007" t="str">
            <v>BOMBA DE DIRECCION IZQUIERDA</v>
          </cell>
          <cell r="C1007" t="str">
            <v>SISTEMA HIDRAULICO</v>
          </cell>
          <cell r="D1007" t="str">
            <v>SISTEMA DIRECCION</v>
          </cell>
        </row>
        <row r="1008">
          <cell r="A1008">
            <v>1011</v>
          </cell>
          <cell r="B1008" t="str">
            <v>BOMBA ENFRIAMIENTO DIRECCION</v>
          </cell>
          <cell r="C1008" t="str">
            <v>SISTEMA HIDRAULICO</v>
          </cell>
          <cell r="D1008" t="str">
            <v>SISTEMA DIRECCION</v>
          </cell>
        </row>
        <row r="1009">
          <cell r="A1009">
            <v>1012</v>
          </cell>
          <cell r="B1009" t="str">
            <v>BOMBA SECUNDARIA DE DIRECCION</v>
          </cell>
          <cell r="C1009" t="str">
            <v>SISTEMA HIDRAULICO</v>
          </cell>
          <cell r="D1009" t="str">
            <v>SISTEMA DIRECCION</v>
          </cell>
        </row>
        <row r="1010">
          <cell r="A1010">
            <v>1013</v>
          </cell>
          <cell r="B1010" t="str">
            <v>CILINDRO DE DIRECCION DERECHO</v>
          </cell>
          <cell r="C1010" t="str">
            <v>SISTEMA HIDRAULICO</v>
          </cell>
          <cell r="D1010" t="str">
            <v>SISTEMA DIRECCION</v>
          </cell>
        </row>
        <row r="1011">
          <cell r="A1011">
            <v>1014</v>
          </cell>
          <cell r="B1011" t="str">
            <v>CILINDRO DE DIRECCION IZQUIERDO</v>
          </cell>
          <cell r="C1011" t="str">
            <v>SISTEMA HIDRAULICO</v>
          </cell>
          <cell r="D1011" t="str">
            <v>SISTEMA DIRECCION</v>
          </cell>
        </row>
        <row r="1012">
          <cell r="A1012">
            <v>1016</v>
          </cell>
          <cell r="B1012" t="str">
            <v>ENFRIADOR DIRECCION Y FRENO</v>
          </cell>
          <cell r="C1012" t="str">
            <v>SISTEMA HIDRAULICO</v>
          </cell>
          <cell r="D1012" t="str">
            <v>SISTEMA DIRECCION</v>
          </cell>
        </row>
        <row r="1013">
          <cell r="A1013">
            <v>1017</v>
          </cell>
          <cell r="B1013" t="str">
            <v>FILTRO ENFRIAMIENTO DIRECCION</v>
          </cell>
          <cell r="C1013" t="str">
            <v>SISTEMA HIDRAULICO</v>
          </cell>
          <cell r="D1013" t="str">
            <v>SISTEMA DIRECCION</v>
          </cell>
        </row>
        <row r="1014">
          <cell r="A1014">
            <v>1018</v>
          </cell>
          <cell r="B1014" t="str">
            <v>FILTROS DRENAJE</v>
          </cell>
          <cell r="C1014" t="str">
            <v>SISTEMA HIDRAULICO</v>
          </cell>
          <cell r="D1014" t="str">
            <v>SISTEMA DIRECCION</v>
          </cell>
        </row>
        <row r="1015">
          <cell r="A1015">
            <v>1019</v>
          </cell>
          <cell r="B1015" t="str">
            <v>GRUPO DE VALVULA COMPENSADORA</v>
          </cell>
          <cell r="C1015" t="str">
            <v>SISTEMA HIDRAULICO</v>
          </cell>
          <cell r="D1015" t="str">
            <v>SISTEMA DIRECCION</v>
          </cell>
        </row>
        <row r="1016">
          <cell r="A1016">
            <v>1020</v>
          </cell>
          <cell r="B1016" t="str">
            <v>MALLAS DE ALTA PRESION</v>
          </cell>
          <cell r="C1016" t="str">
            <v>SISTEMA HIDRAULICO</v>
          </cell>
          <cell r="D1016" t="str">
            <v>SISTEMA DIRECCION</v>
          </cell>
        </row>
        <row r="1017">
          <cell r="A1017">
            <v>1024</v>
          </cell>
          <cell r="B1017" t="str">
            <v>TK HIDRAULICO DIRECCION Y FRENO</v>
          </cell>
          <cell r="C1017" t="str">
            <v>SISTEMA HIDRAULICO</v>
          </cell>
          <cell r="D1017" t="str">
            <v>SISTEMA DIRECCION</v>
          </cell>
        </row>
        <row r="1018">
          <cell r="A1018">
            <v>1025</v>
          </cell>
          <cell r="B1018" t="str">
            <v>VALVULA CONTROL DIRECCION</v>
          </cell>
          <cell r="C1018" t="str">
            <v>SISTEMA HIDRAULICO</v>
          </cell>
          <cell r="D1018" t="str">
            <v>SISTEMA DIRECCION</v>
          </cell>
        </row>
        <row r="1019">
          <cell r="A1019">
            <v>1026</v>
          </cell>
          <cell r="B1019" t="str">
            <v>VALVULA DIVERTE</v>
          </cell>
          <cell r="C1019" t="str">
            <v>SISTEMA HIDRAULICO</v>
          </cell>
          <cell r="D1019" t="str">
            <v>SISTEMA DIRECCION</v>
          </cell>
        </row>
        <row r="1020">
          <cell r="A1020">
            <v>1027</v>
          </cell>
          <cell r="B1020" t="str">
            <v>VALVULA NEUTRALIZADORA</v>
          </cell>
          <cell r="C1020" t="str">
            <v>SISTEMA HIDRAULICO</v>
          </cell>
          <cell r="D1020" t="str">
            <v>SISTEMA DIRECCION</v>
          </cell>
        </row>
        <row r="1021">
          <cell r="A1021">
            <v>1028</v>
          </cell>
          <cell r="B1021" t="str">
            <v>VALVULA PILOTO</v>
          </cell>
          <cell r="C1021" t="str">
            <v>SISTEMA HIDRAULICO</v>
          </cell>
          <cell r="D1021" t="str">
            <v>SISTEMA DIRECCION</v>
          </cell>
        </row>
        <row r="1022">
          <cell r="A1022">
            <v>1029</v>
          </cell>
          <cell r="B1022" t="str">
            <v>VALVULA REDUCTORA DE PRESION</v>
          </cell>
          <cell r="C1022" t="str">
            <v>SISTEMA HIDRAULICO</v>
          </cell>
          <cell r="D1022" t="str">
            <v>SISTEMA DIRECCION</v>
          </cell>
        </row>
        <row r="1023">
          <cell r="A1023">
            <v>1039</v>
          </cell>
          <cell r="B1023" t="str">
            <v>VALVULA FRENO DE PARQUEO</v>
          </cell>
          <cell r="C1023" t="str">
            <v>SISTEMA HIDRAULICO</v>
          </cell>
          <cell r="D1023" t="str">
            <v>SISTEMA FRENO</v>
          </cell>
        </row>
        <row r="1024">
          <cell r="A1024">
            <v>1040</v>
          </cell>
          <cell r="B1024" t="str">
            <v>VALVULA FRENO DE SERVICIO</v>
          </cell>
          <cell r="C1024" t="str">
            <v>SISTEMA HIDRAULICO</v>
          </cell>
          <cell r="D1024" t="str">
            <v>SISTEMA FRENO</v>
          </cell>
        </row>
        <row r="1025">
          <cell r="A1025">
            <v>1062</v>
          </cell>
          <cell r="B1025" t="str">
            <v>BOMBA PILOTO</v>
          </cell>
          <cell r="C1025" t="str">
            <v>SISTEMA HIDRAULICO</v>
          </cell>
          <cell r="D1025" t="str">
            <v>SISTEMA PILOTO</v>
          </cell>
        </row>
        <row r="1026">
          <cell r="A1026">
            <v>1063</v>
          </cell>
          <cell r="B1026" t="str">
            <v>FILTRO PILOTO</v>
          </cell>
          <cell r="C1026" t="str">
            <v>SISTEMA HIDRAULICO</v>
          </cell>
          <cell r="D1026" t="str">
            <v>SISTEMA PILOTO</v>
          </cell>
        </row>
        <row r="1027">
          <cell r="A1027">
            <v>1067</v>
          </cell>
          <cell r="B1027" t="str">
            <v>VALVULA ALIVIO PILOTO</v>
          </cell>
          <cell r="C1027" t="str">
            <v>SISTEMA HIDRAULICO</v>
          </cell>
          <cell r="D1027" t="str">
            <v>SISTEMA PILOTO</v>
          </cell>
        </row>
        <row r="1028">
          <cell r="A1028">
            <v>1068</v>
          </cell>
          <cell r="B1028" t="str">
            <v>VALVULA CONTROL PILOTO</v>
          </cell>
          <cell r="C1028" t="str">
            <v>SISTEMA HIDRAULICO</v>
          </cell>
          <cell r="D1028" t="str">
            <v>SISTEMA PILOTO</v>
          </cell>
        </row>
        <row r="1029">
          <cell r="A1029">
            <v>1170</v>
          </cell>
          <cell r="B1029" t="str">
            <v>BOMBA IMPLEMENTO PRINCIPAL</v>
          </cell>
          <cell r="C1029" t="str">
            <v>SISTEMA IMPLEMENTO (LEVANTE Y VOLTEO)</v>
          </cell>
          <cell r="D1029" t="str">
            <v>Bombas implementos</v>
          </cell>
        </row>
        <row r="1030">
          <cell r="A1030">
            <v>1171</v>
          </cell>
          <cell r="B1030" t="str">
            <v>BOMBA IMPLEMENTO SECUNDARIA DERECHA</v>
          </cell>
          <cell r="C1030" t="str">
            <v>SISTEMA IMPLEMENTO (LEVANTE Y VOLTEO)</v>
          </cell>
          <cell r="D1030" t="str">
            <v>Bombas implementos</v>
          </cell>
        </row>
        <row r="1031">
          <cell r="A1031">
            <v>1172</v>
          </cell>
          <cell r="B1031" t="str">
            <v>BOMBA IMPLEMENTO SECUNDARIA IZQUIERDA</v>
          </cell>
          <cell r="C1031" t="str">
            <v>SISTEMA IMPLEMENTO (LEVANTE Y VOLTEO)</v>
          </cell>
          <cell r="D1031" t="str">
            <v>Bombas implementos</v>
          </cell>
        </row>
        <row r="1032">
          <cell r="A1032">
            <v>1173</v>
          </cell>
          <cell r="B1032" t="str">
            <v>CILINDRO LEVANTE DERECHO</v>
          </cell>
          <cell r="C1032" t="str">
            <v>SISTEMA IMPLEMENTO (LEVANTE Y VOLTEO)</v>
          </cell>
          <cell r="D1032" t="str">
            <v>Cilindros levante</v>
          </cell>
        </row>
        <row r="1033">
          <cell r="A1033">
            <v>1174</v>
          </cell>
          <cell r="B1033" t="str">
            <v>CILINDRO LEVANTE IZQUIERDO</v>
          </cell>
          <cell r="C1033" t="str">
            <v>SISTEMA IMPLEMENTO (LEVANTE Y VOLTEO)</v>
          </cell>
          <cell r="D1033" t="str">
            <v>Cilindros levante</v>
          </cell>
        </row>
        <row r="1034">
          <cell r="A1034">
            <v>1175</v>
          </cell>
          <cell r="B1034" t="str">
            <v>CILINDRO TILT DERECHO</v>
          </cell>
          <cell r="C1034" t="str">
            <v>SISTEMA IMPLEMENTO (LEVANTE Y VOLTEO)</v>
          </cell>
          <cell r="D1034" t="str">
            <v>Cilindros tilt</v>
          </cell>
        </row>
        <row r="1035">
          <cell r="A1035">
            <v>1176</v>
          </cell>
          <cell r="B1035" t="str">
            <v>CILINDRO TILT IZQUIERDO</v>
          </cell>
          <cell r="C1035" t="str">
            <v>SISTEMA IMPLEMENTO (LEVANTE Y VOLTEO)</v>
          </cell>
          <cell r="D1035" t="str">
            <v>Cilindros tilt</v>
          </cell>
        </row>
        <row r="1036">
          <cell r="A1036">
            <v>1177</v>
          </cell>
          <cell r="B1036" t="str">
            <v>FILTO DRENAJE CAJA BOMBA IMPLEMENTO</v>
          </cell>
          <cell r="C1036" t="str">
            <v>SISTEMA IMPLEMENTO (LEVANTE Y VOLTEO)</v>
          </cell>
          <cell r="D1036" t="str">
            <v>Filtro implemento</v>
          </cell>
        </row>
        <row r="1037">
          <cell r="A1037">
            <v>1178</v>
          </cell>
          <cell r="B1037" t="str">
            <v>FILTO IMPLEMENTO</v>
          </cell>
          <cell r="C1037" t="str">
            <v>SISTEMA IMPLEMENTO (LEVANTE Y VOLTEO)</v>
          </cell>
          <cell r="D1037" t="str">
            <v>Filtro implemento</v>
          </cell>
        </row>
        <row r="1038">
          <cell r="A1038">
            <v>1179</v>
          </cell>
          <cell r="B1038" t="str">
            <v>LINEAS Y MANGUERAS HIDRAULICAS</v>
          </cell>
          <cell r="C1038" t="str">
            <v>SISTEMA IMPLEMENTO (LEVANTE Y VOLTEO)</v>
          </cell>
          <cell r="D1038" t="str">
            <v>Lineas hidraulicas</v>
          </cell>
        </row>
        <row r="1039">
          <cell r="A1039">
            <v>1180</v>
          </cell>
          <cell r="B1039" t="str">
            <v>MALLAS DE ALTA PRESION</v>
          </cell>
          <cell r="C1039" t="str">
            <v>SISTEMA IMPLEMENTO (LEVANTE Y VOLTEO)</v>
          </cell>
          <cell r="D1039" t="str">
            <v>Mallas alta presion</v>
          </cell>
        </row>
        <row r="1040">
          <cell r="A1040">
            <v>1182</v>
          </cell>
          <cell r="B1040" t="str">
            <v>TANQUE HIDRAULICO</v>
          </cell>
          <cell r="C1040" t="str">
            <v>SISTEMA IMPLEMENTO (LEVANTE Y VOLTEO)</v>
          </cell>
          <cell r="D1040" t="str">
            <v>Tanque hidraulico</v>
          </cell>
        </row>
        <row r="1041">
          <cell r="A1041">
            <v>1183</v>
          </cell>
          <cell r="B1041" t="str">
            <v>VALULA CONTROL PRINCIPAL (VALVULA IMPLEMENTO)</v>
          </cell>
          <cell r="C1041" t="str">
            <v>SISTEMA IMPLEMENTO (LEVANTE Y VOLTEO)</v>
          </cell>
          <cell r="D1041" t="str">
            <v>Valvula implemento</v>
          </cell>
        </row>
        <row r="1042">
          <cell r="A1042">
            <v>1184</v>
          </cell>
          <cell r="B1042" t="str">
            <v>VALVULA DE ALIVIO PRINCIPAL</v>
          </cell>
          <cell r="C1042" t="str">
            <v>SISTEMA IMPLEMENTO (LEVANTE Y VOLTEO)</v>
          </cell>
          <cell r="D1042" t="str">
            <v>Valvula implemento</v>
          </cell>
        </row>
        <row r="1043">
          <cell r="A1043">
            <v>1189</v>
          </cell>
          <cell r="B1043" t="str">
            <v>LUBRICACION</v>
          </cell>
          <cell r="C1043" t="str">
            <v>SISTEMA LUBRICACION</v>
          </cell>
          <cell r="D1043" t="str">
            <v>Lubricacion</v>
          </cell>
        </row>
        <row r="1044">
          <cell r="A1044">
            <v>1190</v>
          </cell>
          <cell r="B1044" t="str">
            <v>BOMBA DE ENGRASE</v>
          </cell>
          <cell r="C1044" t="str">
            <v>SISTEMA LUBRICACION</v>
          </cell>
          <cell r="D1044" t="str">
            <v>Bomba engrase</v>
          </cell>
        </row>
        <row r="1045">
          <cell r="A1045">
            <v>1198</v>
          </cell>
          <cell r="B1045" t="str">
            <v>LINEAS GRASA</v>
          </cell>
          <cell r="C1045" t="str">
            <v>SISTEMA LUBRICACION</v>
          </cell>
          <cell r="D1045" t="str">
            <v>Lineas engrase</v>
          </cell>
        </row>
        <row r="1046">
          <cell r="A1046">
            <v>1209</v>
          </cell>
          <cell r="B1046" t="str">
            <v>SISTEMA CENTRALIZADO GRASA</v>
          </cell>
          <cell r="C1046" t="str">
            <v>SISTEMA LUBRICACION</v>
          </cell>
          <cell r="D1046" t="str">
            <v>Sistema centralizado grasa</v>
          </cell>
        </row>
        <row r="1047">
          <cell r="A1047">
            <v>1210</v>
          </cell>
          <cell r="B1047" t="str">
            <v>SISTEMA LUBRICACION</v>
          </cell>
          <cell r="C1047" t="str">
            <v>SISTEMA LUBRICACION</v>
          </cell>
          <cell r="D1047" t="str">
            <v>Sistema lubricacion</v>
          </cell>
        </row>
        <row r="1048">
          <cell r="A1048">
            <v>1348</v>
          </cell>
          <cell r="B1048" t="str">
            <v>ALARMA ACCION SONORA</v>
          </cell>
          <cell r="C1048" t="str">
            <v>SISTEMA PROTECCION Y ALARMAS</v>
          </cell>
          <cell r="D1048" t="str">
            <v>Alarma</v>
          </cell>
        </row>
        <row r="1049">
          <cell r="A1049">
            <v>1349</v>
          </cell>
          <cell r="B1049" t="str">
            <v>ALARMA RETROCESO</v>
          </cell>
          <cell r="C1049" t="str">
            <v>SISTEMA PROTECCION Y ALARMAS</v>
          </cell>
          <cell r="D1049" t="str">
            <v>Alarma</v>
          </cell>
        </row>
        <row r="1050">
          <cell r="A1050">
            <v>1351</v>
          </cell>
          <cell r="B1050" t="str">
            <v>CAMARA DE RETOCESO</v>
          </cell>
          <cell r="C1050" t="str">
            <v>SISTEMA PROTECCION Y ALARMAS</v>
          </cell>
          <cell r="D1050" t="str">
            <v>Camara retroceso</v>
          </cell>
        </row>
        <row r="1051">
          <cell r="A1051">
            <v>1353</v>
          </cell>
          <cell r="B1051" t="str">
            <v>LUZ ALARMA</v>
          </cell>
          <cell r="C1051" t="str">
            <v>SISTEMA PROTECCION Y ALARMAS</v>
          </cell>
          <cell r="D1051" t="str">
            <v>Alarma</v>
          </cell>
        </row>
        <row r="1052">
          <cell r="A1052">
            <v>1366</v>
          </cell>
          <cell r="B1052" t="str">
            <v>SISTEMA CONTRA INCENDIOS</v>
          </cell>
          <cell r="C1052" t="str">
            <v>SISTEMA PROTECCION Y ALARMAS</v>
          </cell>
          <cell r="D1052" t="str">
            <v>Sistema contra incendios</v>
          </cell>
        </row>
        <row r="1053">
          <cell r="A1053">
            <v>1310</v>
          </cell>
          <cell r="B1053" t="str">
            <v>ACOPLAMIENTO CONVERTIDOR TORQUE-TRANSMISION</v>
          </cell>
          <cell r="C1053" t="str">
            <v>SISTEMA TRANSMISIÓN DE LA POTENCIA</v>
          </cell>
          <cell r="D1053" t="str">
            <v>Acoplamiento</v>
          </cell>
        </row>
        <row r="1054">
          <cell r="A1054">
            <v>1311</v>
          </cell>
          <cell r="B1054" t="str">
            <v>ACOPLAMIENTO DELANTERO INFERIOR</v>
          </cell>
          <cell r="C1054" t="str">
            <v>SISTEMA TRANSMISIÓN DE LA POTENCIA</v>
          </cell>
          <cell r="D1054" t="str">
            <v>Acoplamiento</v>
          </cell>
        </row>
        <row r="1055">
          <cell r="A1055">
            <v>1312</v>
          </cell>
          <cell r="B1055" t="str">
            <v>ACOPLAMIENTO INTERMEDIO INFERIOR</v>
          </cell>
          <cell r="C1055" t="str">
            <v>SISTEMA TRANSMISIÓN DE LA POTENCIA</v>
          </cell>
          <cell r="D1055" t="str">
            <v>Acoplamiento</v>
          </cell>
        </row>
        <row r="1056">
          <cell r="A1056">
            <v>1313</v>
          </cell>
          <cell r="B1056" t="str">
            <v>ACOPLAMIENTO RESORTE</v>
          </cell>
          <cell r="C1056" t="str">
            <v>SISTEMA TRANSMISIÓN DE LA POTENCIA</v>
          </cell>
          <cell r="D1056" t="str">
            <v>Acoplamiento</v>
          </cell>
        </row>
        <row r="1057">
          <cell r="A1057">
            <v>1314</v>
          </cell>
          <cell r="B1057" t="str">
            <v>ACOPLAMIENTO TRASERO CAJA TRANSFERENCIA-MANDO FINAL</v>
          </cell>
          <cell r="C1057" t="str">
            <v>SISTEMA TRANSMISIÓN DE LA POTENCIA</v>
          </cell>
          <cell r="D1057" t="str">
            <v>Acoplamiento</v>
          </cell>
        </row>
        <row r="1058">
          <cell r="A1058">
            <v>1315</v>
          </cell>
          <cell r="B1058" t="str">
            <v>BOMBA DE TRANSMISION</v>
          </cell>
          <cell r="C1058" t="str">
            <v>SISTEMA TRANSMISIÓN DE LA POTENCIA</v>
          </cell>
          <cell r="D1058" t="str">
            <v>Bomba sistema transmision</v>
          </cell>
        </row>
        <row r="1059">
          <cell r="A1059">
            <v>1316</v>
          </cell>
          <cell r="B1059" t="str">
            <v>BOMBA LUBRICACION PTO</v>
          </cell>
          <cell r="C1059" t="str">
            <v>SISTEMA TRANSMISIÓN DE LA POTENCIA</v>
          </cell>
          <cell r="D1059" t="str">
            <v>Bomba sistema transmision</v>
          </cell>
        </row>
        <row r="1060">
          <cell r="A1060">
            <v>1317</v>
          </cell>
          <cell r="B1060" t="str">
            <v>CAJA TRANSFERENCIA</v>
          </cell>
          <cell r="C1060" t="str">
            <v>SISTEMA TRANSMISIÓN DE LA POTENCIA</v>
          </cell>
          <cell r="D1060" t="str">
            <v>Caja transferencia</v>
          </cell>
        </row>
        <row r="1061">
          <cell r="A1061">
            <v>1319</v>
          </cell>
          <cell r="B1061" t="str">
            <v>CONTROL TRANSMISION</v>
          </cell>
          <cell r="C1061" t="str">
            <v>SISTEMA TRANSMISIÓN DE LA POTENCIA</v>
          </cell>
          <cell r="D1061" t="str">
            <v>Control transmision</v>
          </cell>
        </row>
        <row r="1062">
          <cell r="A1062">
            <v>1320</v>
          </cell>
          <cell r="B1062" t="str">
            <v>CONVERTIDOR DE TORQUE</v>
          </cell>
          <cell r="C1062" t="str">
            <v>SISTEMA TRANSMISIÓN DE LA POTENCIA</v>
          </cell>
          <cell r="D1062" t="str">
            <v>Convertidor de torque</v>
          </cell>
        </row>
        <row r="1063">
          <cell r="A1063">
            <v>1321</v>
          </cell>
          <cell r="B1063" t="str">
            <v>DIFERENCIAL DELANTERO</v>
          </cell>
          <cell r="C1063" t="str">
            <v>SISTEMA TRANSMISIÓN DE LA POTENCIA</v>
          </cell>
          <cell r="D1063" t="str">
            <v>Direrencial</v>
          </cell>
        </row>
        <row r="1064">
          <cell r="A1064">
            <v>1322</v>
          </cell>
          <cell r="B1064" t="str">
            <v>DIFERENCIAL TRASERO</v>
          </cell>
          <cell r="C1064" t="str">
            <v>SISTEMA TRANSMISIÓN DE LA POTENCIA</v>
          </cell>
          <cell r="D1064" t="str">
            <v>Diferencial</v>
          </cell>
        </row>
        <row r="1065">
          <cell r="A1065">
            <v>1323</v>
          </cell>
          <cell r="B1065" t="str">
            <v>EJE AUXILIAR PTO DELANTERA TRASERA</v>
          </cell>
          <cell r="C1065" t="str">
            <v>SISTEMA TRANSMISIÓN DE LA POTENCIA</v>
          </cell>
          <cell r="D1065" t="str">
            <v>Eje sistema transmision</v>
          </cell>
        </row>
        <row r="1066">
          <cell r="A1066">
            <v>1324</v>
          </cell>
          <cell r="B1066" t="str">
            <v>EJE ENTRADA TRANSMISION</v>
          </cell>
          <cell r="C1066" t="str">
            <v>SISTEMA TRANSMISIÓN DE LA POTENCIA</v>
          </cell>
          <cell r="D1066" t="str">
            <v>Eje sistema transmision</v>
          </cell>
        </row>
        <row r="1067">
          <cell r="A1067">
            <v>1327</v>
          </cell>
          <cell r="B1067" t="str">
            <v>EJE MOTRIZ DELANTERO INFERIOR</v>
          </cell>
          <cell r="C1067" t="str">
            <v>SISTEMA TRANSMISIÓN DE LA POTENCIA</v>
          </cell>
          <cell r="D1067" t="str">
            <v>Eje sistema transmision</v>
          </cell>
        </row>
        <row r="1068">
          <cell r="A1068">
            <v>1328</v>
          </cell>
          <cell r="B1068" t="str">
            <v>EJE MOTRIZ INTERMEDIO INFERIOR</v>
          </cell>
          <cell r="C1068" t="str">
            <v>SISTEMA TRANSMISIÓN DE LA POTENCIA</v>
          </cell>
          <cell r="D1068" t="str">
            <v>Eje sistema transmision</v>
          </cell>
        </row>
        <row r="1069">
          <cell r="A1069">
            <v>1329</v>
          </cell>
          <cell r="B1069" t="str">
            <v>EJE MOTRIZ TRASERO INFERIOR</v>
          </cell>
          <cell r="C1069" t="str">
            <v>SISTEMA TRANSMISIÓN DE LA POTENCIA</v>
          </cell>
          <cell r="D1069" t="str">
            <v>Eje sistema transmision</v>
          </cell>
        </row>
        <row r="1070">
          <cell r="A1070">
            <v>1330</v>
          </cell>
          <cell r="B1070" t="str">
            <v>EJE SALIDA CONVERTIDOR</v>
          </cell>
          <cell r="C1070" t="str">
            <v>SISTEMA TRANSMISIÓN DE LA POTENCIA</v>
          </cell>
          <cell r="D1070" t="str">
            <v>Eje sistema transmision</v>
          </cell>
        </row>
        <row r="1071">
          <cell r="A1071">
            <v>1331</v>
          </cell>
          <cell r="B1071" t="str">
            <v>ENFRIADOR DE ACEITE TRANSMISION DELANTERA</v>
          </cell>
          <cell r="C1071" t="str">
            <v>SISTEMA TRANSMISIÓN DE LA POTENCIA</v>
          </cell>
          <cell r="D1071" t="str">
            <v>Enfriador aceite sistema transmision</v>
          </cell>
        </row>
        <row r="1072">
          <cell r="A1072">
            <v>1332</v>
          </cell>
          <cell r="B1072" t="str">
            <v>ENFRIADOR DE ACEITE TRANSMISION TRASERA</v>
          </cell>
          <cell r="C1072" t="str">
            <v>SISTEMA TRANSMISIÓN DE LA POTENCIA</v>
          </cell>
          <cell r="D1072" t="str">
            <v>Enfriador aceite sistema transmision</v>
          </cell>
        </row>
        <row r="1073">
          <cell r="A1073">
            <v>1333</v>
          </cell>
          <cell r="B1073" t="str">
            <v>FILTRO ACEITE TRANSMISION</v>
          </cell>
          <cell r="C1073" t="str">
            <v>SISTEMA TRANSMISIÓN DE LA POTENCIA</v>
          </cell>
          <cell r="D1073" t="str">
            <v>Filtro sistema transmision</v>
          </cell>
        </row>
        <row r="1074">
          <cell r="A1074">
            <v>1334</v>
          </cell>
          <cell r="B1074" t="str">
            <v>MACHON ACOPLAMIENTO PTO DELANTERA TRASERA</v>
          </cell>
          <cell r="C1074" t="str">
            <v>SISTEMA TRANSMISIÓN DE LA POTENCIA</v>
          </cell>
          <cell r="D1074" t="str">
            <v>Machon sistema transmision</v>
          </cell>
        </row>
        <row r="1075">
          <cell r="A1075">
            <v>1335</v>
          </cell>
          <cell r="B1075" t="str">
            <v>MANDO FINAL POSICION 1</v>
          </cell>
          <cell r="C1075" t="str">
            <v>SISTEMA TRANSMISIÓN DE LA POTENCIA</v>
          </cell>
          <cell r="D1075" t="str">
            <v>Mando final</v>
          </cell>
        </row>
        <row r="1076">
          <cell r="A1076">
            <v>1336</v>
          </cell>
          <cell r="B1076" t="str">
            <v>MANDO FINAL POSICION 2</v>
          </cell>
          <cell r="C1076" t="str">
            <v>SISTEMA TRANSMISIÓN DE LA POTENCIA</v>
          </cell>
          <cell r="D1076" t="str">
            <v>Mando final</v>
          </cell>
        </row>
        <row r="1077">
          <cell r="A1077">
            <v>1337</v>
          </cell>
          <cell r="B1077" t="str">
            <v>MANDO FINAL POSICION 3</v>
          </cell>
          <cell r="C1077" t="str">
            <v>SISTEMA TRANSMISIÓN DE LA POTENCIA</v>
          </cell>
          <cell r="D1077" t="str">
            <v>Mando final</v>
          </cell>
        </row>
        <row r="1078">
          <cell r="A1078">
            <v>1338</v>
          </cell>
          <cell r="B1078" t="str">
            <v>MANDO FINAL POSICION 4</v>
          </cell>
          <cell r="C1078" t="str">
            <v>SISTEMA TRANSMISIÓN DE LA POTENCIA</v>
          </cell>
          <cell r="D1078" t="str">
            <v>Mando final</v>
          </cell>
        </row>
        <row r="1079">
          <cell r="A1079">
            <v>1342</v>
          </cell>
          <cell r="B1079" t="str">
            <v>PEDAL IZQUIERDO (VV MODULADORA)</v>
          </cell>
          <cell r="C1079" t="str">
            <v>SISTEMA TRANSMISIÓN DE LA POTENCIA</v>
          </cell>
          <cell r="D1079" t="str">
            <v>Pedal sistema transmision</v>
          </cell>
        </row>
        <row r="1080">
          <cell r="A1080">
            <v>1343</v>
          </cell>
          <cell r="B1080" t="str">
            <v>PTO DELANTERA</v>
          </cell>
          <cell r="C1080" t="str">
            <v>SISTEMA TRANSMISIÓN DE LA POTENCIA</v>
          </cell>
          <cell r="D1080" t="str">
            <v>PTO sistema transmision</v>
          </cell>
        </row>
        <row r="1081">
          <cell r="A1081">
            <v>1344</v>
          </cell>
          <cell r="B1081" t="str">
            <v>PTO TRASERA</v>
          </cell>
          <cell r="C1081" t="str">
            <v>SISTEMA TRANSMISIÓN DE LA POTENCIA</v>
          </cell>
          <cell r="D1081" t="str">
            <v>PTO sistema transmision</v>
          </cell>
        </row>
        <row r="1082">
          <cell r="A1082">
            <v>1345</v>
          </cell>
          <cell r="B1082" t="str">
            <v>SENSOR TEMPERATURA ACEITE TRANSMISION</v>
          </cell>
          <cell r="C1082" t="str">
            <v>SISTEMA TRANSMISIÓN DE LA POTENCIA</v>
          </cell>
          <cell r="D1082" t="str">
            <v>Sensor sistema transmision</v>
          </cell>
        </row>
        <row r="1083">
          <cell r="A1083">
            <v>1346</v>
          </cell>
          <cell r="B1083" t="str">
            <v>TRANSMISION</v>
          </cell>
          <cell r="C1083" t="str">
            <v>SISTEMA TRANSMISIÓN DE LA POTENCIA</v>
          </cell>
          <cell r="D1083" t="str">
            <v>Transmision</v>
          </cell>
        </row>
        <row r="1084">
          <cell r="A1084">
            <v>1347</v>
          </cell>
          <cell r="B1084" t="str">
            <v>VALVULA PRIORIDAD</v>
          </cell>
          <cell r="C1084" t="str">
            <v>SISTEMA TRANSMISIÓN DE LA POTENCIA</v>
          </cell>
          <cell r="D1084" t="str">
            <v>Valvula sistema transmision</v>
          </cell>
        </row>
        <row r="1085">
          <cell r="A1085">
            <v>428</v>
          </cell>
          <cell r="B1085" t="str">
            <v>TURBOS DERECHOS</v>
          </cell>
          <cell r="C1085" t="str">
            <v xml:space="preserve">MOTOR DIESEL </v>
          </cell>
          <cell r="D1085" t="str">
            <v>SISTEMA ADMISION Y ESCAPE</v>
          </cell>
        </row>
        <row r="1086">
          <cell r="A1086">
            <v>429</v>
          </cell>
          <cell r="B1086" t="str">
            <v>TURBOS IZQUIERDOS</v>
          </cell>
          <cell r="C1086" t="str">
            <v xml:space="preserve">MOTOR DIESEL </v>
          </cell>
          <cell r="D1086" t="str">
            <v>SISTEMA ADMISION Y ESCAPE</v>
          </cell>
        </row>
        <row r="1087">
          <cell r="A1087">
            <v>52</v>
          </cell>
          <cell r="B1087" t="str">
            <v>ASIENTO</v>
          </cell>
          <cell r="C1087" t="str">
            <v>CABINA</v>
          </cell>
          <cell r="D1087" t="str">
            <v>Asientos</v>
          </cell>
        </row>
        <row r="1088">
          <cell r="A1088">
            <v>53</v>
          </cell>
          <cell r="B1088" t="str">
            <v>BLOWER AIRE ACONDICIONADO</v>
          </cell>
          <cell r="C1088" t="str">
            <v>CABINA</v>
          </cell>
          <cell r="D1088" t="str">
            <v>Aire acondicionado</v>
          </cell>
        </row>
        <row r="1089">
          <cell r="A1089">
            <v>54</v>
          </cell>
          <cell r="B1089" t="str">
            <v>CAÑERIA</v>
          </cell>
          <cell r="C1089" t="str">
            <v>CABINA</v>
          </cell>
          <cell r="D1089" t="str">
            <v>Cañeria</v>
          </cell>
        </row>
        <row r="1090">
          <cell r="A1090">
            <v>55</v>
          </cell>
          <cell r="B1090" t="str">
            <v>CHAPA PARTIDA</v>
          </cell>
          <cell r="C1090" t="str">
            <v>CABINA</v>
          </cell>
          <cell r="D1090" t="str">
            <v>Sistema de arranque</v>
          </cell>
        </row>
        <row r="1091">
          <cell r="A1091">
            <v>56</v>
          </cell>
          <cell r="B1091" t="str">
            <v>COMPRESOR A/C</v>
          </cell>
          <cell r="C1091" t="str">
            <v>CABINA</v>
          </cell>
          <cell r="D1091" t="str">
            <v>Aire acondicionado</v>
          </cell>
        </row>
        <row r="1092">
          <cell r="A1092">
            <v>57</v>
          </cell>
          <cell r="B1092" t="str">
            <v>CONDENSADOR</v>
          </cell>
          <cell r="C1092" t="str">
            <v>CABINA</v>
          </cell>
          <cell r="D1092" t="str">
            <v>Aire acondicionado</v>
          </cell>
        </row>
        <row r="1093">
          <cell r="A1093">
            <v>58</v>
          </cell>
          <cell r="B1093" t="str">
            <v>DIFUSORES A/C</v>
          </cell>
          <cell r="C1093" t="str">
            <v>CABINA</v>
          </cell>
          <cell r="D1093" t="str">
            <v>Aire acondicionado</v>
          </cell>
        </row>
        <row r="1094">
          <cell r="A1094">
            <v>59</v>
          </cell>
          <cell r="B1094" t="str">
            <v>ESTRUCTURA</v>
          </cell>
          <cell r="C1094" t="str">
            <v>CABINA</v>
          </cell>
          <cell r="D1094" t="str">
            <v>Estructura cabina</v>
          </cell>
        </row>
        <row r="1095">
          <cell r="A1095">
            <v>60</v>
          </cell>
          <cell r="B1095" t="str">
            <v>FILTRO CABINA</v>
          </cell>
          <cell r="C1095" t="str">
            <v>CABINA</v>
          </cell>
          <cell r="D1095" t="str">
            <v>Aire acondicionado</v>
          </cell>
        </row>
        <row r="1096">
          <cell r="A1096">
            <v>61</v>
          </cell>
          <cell r="B1096" t="str">
            <v>FOCOS LATERALES CABINA</v>
          </cell>
          <cell r="C1096" t="str">
            <v>SISTEMA ELECTRICO 24V</v>
          </cell>
          <cell r="D1096" t="str">
            <v>Iluminacion</v>
          </cell>
        </row>
        <row r="1097">
          <cell r="A1097">
            <v>62</v>
          </cell>
          <cell r="B1097" t="str">
            <v>FOCOS SUPERIORES CABINA</v>
          </cell>
          <cell r="C1097" t="str">
            <v>Sistema electrico 24V</v>
          </cell>
          <cell r="D1097" t="str">
            <v>Iluminacion</v>
          </cell>
        </row>
        <row r="1098">
          <cell r="A1098">
            <v>64</v>
          </cell>
          <cell r="B1098" t="str">
            <v>PANEL DE INSTRUMENTOS/JOISTICK</v>
          </cell>
          <cell r="C1098" t="str">
            <v>CABINA</v>
          </cell>
          <cell r="D1098" t="str">
            <v>Instrumentos cabina</v>
          </cell>
        </row>
        <row r="1099">
          <cell r="A1099">
            <v>65</v>
          </cell>
          <cell r="B1099" t="str">
            <v>PUERTA (TOPE, SELLADO)</v>
          </cell>
          <cell r="C1099" t="str">
            <v>CABINA</v>
          </cell>
          <cell r="D1099" t="str">
            <v>Conjunto Puerta</v>
          </cell>
        </row>
        <row r="1100">
          <cell r="A1100">
            <v>66</v>
          </cell>
          <cell r="B1100" t="str">
            <v>PUERTAS CABINA</v>
          </cell>
          <cell r="C1100" t="str">
            <v>CABINA</v>
          </cell>
          <cell r="D1100" t="str">
            <v>Acceso cabina</v>
          </cell>
        </row>
        <row r="1101">
          <cell r="A1101">
            <v>67</v>
          </cell>
          <cell r="B1101" t="str">
            <v xml:space="preserve">RADIO COMERCIAL  </v>
          </cell>
          <cell r="C1101" t="str">
            <v>CABINA</v>
          </cell>
          <cell r="D1101" t="str">
            <v>Entretenimiento cabina</v>
          </cell>
        </row>
        <row r="1102">
          <cell r="A1102">
            <v>68</v>
          </cell>
          <cell r="B1102" t="str">
            <v xml:space="preserve">RADIO DE COMUNICACIÓN </v>
          </cell>
          <cell r="C1102" t="str">
            <v>CABINA</v>
          </cell>
          <cell r="D1102" t="str">
            <v>Comunicacion</v>
          </cell>
        </row>
        <row r="1103">
          <cell r="A1103">
            <v>69</v>
          </cell>
          <cell r="B1103" t="str">
            <v>SELLADO CABINA</v>
          </cell>
          <cell r="C1103" t="str">
            <v>CABINA</v>
          </cell>
          <cell r="D1103" t="str">
            <v>Sellado cabina</v>
          </cell>
        </row>
        <row r="1104">
          <cell r="A1104">
            <v>71</v>
          </cell>
          <cell r="B1104" t="str">
            <v xml:space="preserve">SISTEMA DE AIRE ACONDICIONADO </v>
          </cell>
          <cell r="C1104" t="str">
            <v>CABINA</v>
          </cell>
          <cell r="D1104" t="str">
            <v>Aire acondicionado</v>
          </cell>
        </row>
        <row r="1105">
          <cell r="A1105">
            <v>72</v>
          </cell>
          <cell r="B1105" t="str">
            <v>SISTEMA DE COMUNICACIÓN ONLINE EQUIPO</v>
          </cell>
          <cell r="C1105" t="str">
            <v>CABINA</v>
          </cell>
          <cell r="D1105" t="str">
            <v>Comunicacion</v>
          </cell>
        </row>
        <row r="1106">
          <cell r="A1106">
            <v>73</v>
          </cell>
          <cell r="B1106" t="str">
            <v xml:space="preserve">SISTEMA DISPATCH </v>
          </cell>
          <cell r="C1106" t="str">
            <v>CABINA</v>
          </cell>
          <cell r="D1106" t="str">
            <v>SISTEMA DISPATCH</v>
          </cell>
        </row>
        <row r="1107">
          <cell r="A1107">
            <v>74</v>
          </cell>
          <cell r="B1107" t="str">
            <v>SWITCH FRENOS</v>
          </cell>
          <cell r="C1107" t="str">
            <v>CABINA</v>
          </cell>
          <cell r="D1107" t="str">
            <v>Switch cabina</v>
          </cell>
        </row>
        <row r="1108">
          <cell r="A1108">
            <v>75</v>
          </cell>
          <cell r="B1108" t="str">
            <v>SWITCH LUCES</v>
          </cell>
          <cell r="C1108" t="str">
            <v>CABINA</v>
          </cell>
          <cell r="D1108" t="str">
            <v>Switch cabina</v>
          </cell>
        </row>
        <row r="1109">
          <cell r="A1109">
            <v>76</v>
          </cell>
          <cell r="B1109" t="str">
            <v>VIDRIOS (PARABRISAS)</v>
          </cell>
          <cell r="C1109" t="str">
            <v>CABINA</v>
          </cell>
          <cell r="D1109" t="str">
            <v>Vidrios</v>
          </cell>
        </row>
        <row r="1110">
          <cell r="A1110">
            <v>77</v>
          </cell>
          <cell r="B1110" t="str">
            <v>BOCINA</v>
          </cell>
          <cell r="C1110" t="str">
            <v>CABINA</v>
          </cell>
          <cell r="D1110" t="str">
            <v>Bocina</v>
          </cell>
        </row>
        <row r="1111">
          <cell r="A1111">
            <v>79</v>
          </cell>
          <cell r="B1111" t="str">
            <v>CINTURON SEGURIDAD ASIENTO PILOTO</v>
          </cell>
          <cell r="C1111" t="str">
            <v>CABINA</v>
          </cell>
          <cell r="D1111" t="str">
            <v>Cinturones seguridad</v>
          </cell>
        </row>
        <row r="1112">
          <cell r="A1112">
            <v>225</v>
          </cell>
          <cell r="B1112" t="str">
            <v>PERNO</v>
          </cell>
          <cell r="C1112" t="str">
            <v>ESTRUCTURAS</v>
          </cell>
          <cell r="D1112" t="str">
            <v>Pernos</v>
          </cell>
        </row>
        <row r="1113">
          <cell r="A1113">
            <v>124</v>
          </cell>
          <cell r="B1113" t="str">
            <v>BARRA DE ARRASTRE</v>
          </cell>
          <cell r="C1113" t="str">
            <v>ESTRUCTURAS</v>
          </cell>
          <cell r="D1113" t="str">
            <v>Barra de arrastre</v>
          </cell>
        </row>
        <row r="1114">
          <cell r="A1114">
            <v>145</v>
          </cell>
          <cell r="B1114" t="str">
            <v>CHASSIS</v>
          </cell>
          <cell r="C1114" t="str">
            <v>ESTRUCTURAS</v>
          </cell>
          <cell r="D1114" t="str">
            <v>Chasis</v>
          </cell>
        </row>
        <row r="1115">
          <cell r="A1115">
            <v>156</v>
          </cell>
          <cell r="B1115" t="str">
            <v>ELEMENTO DESGASTE HOJA</v>
          </cell>
          <cell r="C1115" t="str">
            <v>ESTRUCTURAS</v>
          </cell>
          <cell r="D1115" t="str">
            <v>Elemento de desgaste</v>
          </cell>
        </row>
        <row r="1116">
          <cell r="A1116">
            <v>157</v>
          </cell>
          <cell r="B1116" t="str">
            <v>ELEMENTO DESGASTE RIPPER</v>
          </cell>
          <cell r="C1116" t="str">
            <v>ESTRUCTURAS</v>
          </cell>
          <cell r="D1116" t="str">
            <v>Elemento de desgaste</v>
          </cell>
        </row>
        <row r="1117">
          <cell r="A1117">
            <v>164</v>
          </cell>
          <cell r="B1117" t="str">
            <v>ESPEJO DERECHO</v>
          </cell>
          <cell r="C1117" t="str">
            <v>ESTRUCTURAS</v>
          </cell>
          <cell r="D1117" t="str">
            <v>Cabina</v>
          </cell>
        </row>
        <row r="1118">
          <cell r="A1118">
            <v>165</v>
          </cell>
          <cell r="B1118" t="str">
            <v>ESPEJO IZQUIERDO</v>
          </cell>
          <cell r="C1118" t="str">
            <v>ESTRUCTURAS</v>
          </cell>
          <cell r="D1118" t="str">
            <v>Cabina</v>
          </cell>
        </row>
        <row r="1119">
          <cell r="A1119">
            <v>170</v>
          </cell>
          <cell r="B1119" t="str">
            <v>HOJA</v>
          </cell>
          <cell r="C1119" t="str">
            <v>ESTRUCTURAS</v>
          </cell>
          <cell r="D1119" t="str">
            <v>Elemento Desgaste</v>
          </cell>
        </row>
        <row r="1120">
          <cell r="A1120">
            <v>175</v>
          </cell>
          <cell r="B1120" t="str">
            <v>MECANISMO LEVANTE HOJA</v>
          </cell>
          <cell r="C1120" t="str">
            <v>ESTRUCTURAS</v>
          </cell>
          <cell r="D1120" t="str">
            <v>Estructura levante hoja</v>
          </cell>
        </row>
        <row r="1121">
          <cell r="A1121">
            <v>186</v>
          </cell>
          <cell r="B1121" t="str">
            <v>PLATAFORMAS Y ESCALERAS</v>
          </cell>
          <cell r="C1121" t="str">
            <v>ESTRUCTURAS</v>
          </cell>
          <cell r="D1121" t="str">
            <v>Estructuras</v>
          </cell>
        </row>
        <row r="1122">
          <cell r="A1122">
            <v>203</v>
          </cell>
          <cell r="B1122" t="str">
            <v>RIPPER</v>
          </cell>
          <cell r="C1122" t="str">
            <v>ESTRUCTURAS</v>
          </cell>
          <cell r="D1122" t="str">
            <v>Shank Ripper</v>
          </cell>
        </row>
        <row r="1123">
          <cell r="A1123">
            <v>209</v>
          </cell>
          <cell r="B1123" t="str">
            <v>ROP (PROTECCIÓN CABINA)</v>
          </cell>
          <cell r="C1123" t="str">
            <v>ESTRUCTURAS</v>
          </cell>
          <cell r="D1123" t="str">
            <v>Cabina</v>
          </cell>
        </row>
        <row r="1124">
          <cell r="A1124">
            <v>220</v>
          </cell>
          <cell r="B1124" t="str">
            <v>TORNAMESA</v>
          </cell>
          <cell r="C1124" t="str">
            <v>ESTRUCTURAS</v>
          </cell>
          <cell r="D1124" t="str">
            <v>Barra de tiro</v>
          </cell>
        </row>
        <row r="1125">
          <cell r="A1125">
            <v>330</v>
          </cell>
          <cell r="B1125" t="str">
            <v>ACCESORIOS</v>
          </cell>
          <cell r="C1125" t="str">
            <v xml:space="preserve">MOTOR DIESEL </v>
          </cell>
          <cell r="D1125" t="str">
            <v>Accesorios motor diesel</v>
          </cell>
        </row>
        <row r="1126">
          <cell r="A1126">
            <v>332</v>
          </cell>
          <cell r="B1126" t="str">
            <v>ARRANQUES</v>
          </cell>
          <cell r="C1126" t="str">
            <v xml:space="preserve">MOTOR DIESEL </v>
          </cell>
          <cell r="D1126" t="str">
            <v>Arranque motor</v>
          </cell>
        </row>
        <row r="1127">
          <cell r="A1127">
            <v>333</v>
          </cell>
          <cell r="B1127" t="str">
            <v>BOMBA ELEVADORA</v>
          </cell>
          <cell r="C1127" t="str">
            <v xml:space="preserve">MOTOR DIESEL </v>
          </cell>
          <cell r="D1127" t="str">
            <v>Sistema combustible</v>
          </cell>
        </row>
        <row r="1128">
          <cell r="A1128">
            <v>334</v>
          </cell>
          <cell r="B1128" t="str">
            <v>FILTRO DE ACEITE</v>
          </cell>
          <cell r="C1128" t="str">
            <v xml:space="preserve">MOTOR DIESEL </v>
          </cell>
          <cell r="D1128" t="str">
            <v>Filtro aceite motor</v>
          </cell>
        </row>
        <row r="1129">
          <cell r="A1129">
            <v>335</v>
          </cell>
          <cell r="B1129" t="str">
            <v>FILTRO LINEA COMBUSTIBLE</v>
          </cell>
          <cell r="C1129" t="str">
            <v xml:space="preserve">MOTOR DIESEL </v>
          </cell>
          <cell r="D1129" t="str">
            <v>Filtro combustible</v>
          </cell>
        </row>
        <row r="1130">
          <cell r="A1130">
            <v>336</v>
          </cell>
          <cell r="B1130" t="str">
            <v>LINEA LUBRICACIÓN</v>
          </cell>
          <cell r="C1130" t="str">
            <v xml:space="preserve">MOTOR DIESEL </v>
          </cell>
          <cell r="D1130" t="str">
            <v>Lineas lubricacion</v>
          </cell>
        </row>
        <row r="1131">
          <cell r="A1131">
            <v>340</v>
          </cell>
          <cell r="B1131" t="str">
            <v>RELAY BATERIA</v>
          </cell>
          <cell r="C1131" t="str">
            <v xml:space="preserve">MOTOR DIESEL </v>
          </cell>
          <cell r="D1131" t="str">
            <v>Sistema electrico 24V</v>
          </cell>
        </row>
        <row r="1132">
          <cell r="A1132">
            <v>341</v>
          </cell>
          <cell r="B1132" t="str">
            <v>SENSOR DE NIVEL REFRIGERANTE</v>
          </cell>
          <cell r="C1132" t="str">
            <v xml:space="preserve">MOTOR DIESEL </v>
          </cell>
          <cell r="D1132" t="str">
            <v>Sensor sistema refrigeracion</v>
          </cell>
        </row>
        <row r="1133">
          <cell r="A1133">
            <v>342</v>
          </cell>
          <cell r="B1133" t="str">
            <v>SENSOR DE TEMPERATURA MD</v>
          </cell>
          <cell r="C1133" t="str">
            <v xml:space="preserve">MOTOR DIESEL </v>
          </cell>
          <cell r="D1133" t="str">
            <v>Sensor sistema refrigeracion</v>
          </cell>
        </row>
        <row r="1134">
          <cell r="A1134">
            <v>343</v>
          </cell>
          <cell r="B1134" t="str">
            <v>SIST. COMBUSTIBLE</v>
          </cell>
          <cell r="C1134" t="str">
            <v xml:space="preserve">MOTOR DIESEL </v>
          </cell>
          <cell r="D1134" t="str">
            <v>Sistema combustible</v>
          </cell>
        </row>
        <row r="1135">
          <cell r="A1135">
            <v>344</v>
          </cell>
          <cell r="B1135" t="str">
            <v>SIST. ENFRIAMIENTO</v>
          </cell>
          <cell r="C1135" t="str">
            <v xml:space="preserve">MOTOR DIESEL </v>
          </cell>
          <cell r="D1135" t="str">
            <v>Sistema refrigeracion</v>
          </cell>
        </row>
        <row r="1136">
          <cell r="A1136">
            <v>345</v>
          </cell>
          <cell r="B1136" t="str">
            <v>SIST. LUBRICACION</v>
          </cell>
          <cell r="C1136" t="str">
            <v xml:space="preserve">MOTOR DIESEL </v>
          </cell>
          <cell r="D1136" t="str">
            <v>Sistema lubricacion</v>
          </cell>
        </row>
        <row r="1137">
          <cell r="A1137">
            <v>346</v>
          </cell>
          <cell r="B1137" t="str">
            <v>SIST. PARTIDA</v>
          </cell>
          <cell r="C1137" t="str">
            <v xml:space="preserve">MOTOR DIESEL </v>
          </cell>
          <cell r="D1137" t="str">
            <v>Sistema arranque 24V</v>
          </cell>
        </row>
        <row r="1138">
          <cell r="A1138">
            <v>347</v>
          </cell>
          <cell r="B1138" t="str">
            <v>SOPORTE DELANTERO DERECHO</v>
          </cell>
          <cell r="C1138" t="str">
            <v xml:space="preserve">MOTOR DIESEL </v>
          </cell>
          <cell r="D1138" t="str">
            <v>Soporte</v>
          </cell>
        </row>
        <row r="1139">
          <cell r="A1139">
            <v>348</v>
          </cell>
          <cell r="B1139" t="str">
            <v>SOPORTE DELANTERO IZQUIERDO</v>
          </cell>
          <cell r="C1139" t="str">
            <v xml:space="preserve">MOTOR DIESEL </v>
          </cell>
          <cell r="D1139" t="str">
            <v>Soporte</v>
          </cell>
        </row>
        <row r="1140">
          <cell r="A1140">
            <v>363</v>
          </cell>
          <cell r="B1140" t="str">
            <v>UNIDAD FUERZA LADO DERECHO (8 UN)</v>
          </cell>
          <cell r="C1140" t="str">
            <v xml:space="preserve">MOTOR DIESEL </v>
          </cell>
          <cell r="D1140" t="str">
            <v>BLOCK</v>
          </cell>
        </row>
        <row r="1141">
          <cell r="A1141">
            <v>364</v>
          </cell>
          <cell r="B1141" t="str">
            <v>UNIDAD FUERZA LADO IZQUIERDO (8 UN)</v>
          </cell>
          <cell r="C1141" t="str">
            <v xml:space="preserve">MOTOR DIESEL </v>
          </cell>
          <cell r="D1141" t="str">
            <v>BLOCK</v>
          </cell>
        </row>
        <row r="1142">
          <cell r="A1142">
            <v>560</v>
          </cell>
          <cell r="B1142" t="str">
            <v>ARO FISURADO</v>
          </cell>
          <cell r="C1142" t="str">
            <v>NEUMATICOS</v>
          </cell>
          <cell r="D1142" t="str">
            <v>Neumaticos</v>
          </cell>
        </row>
        <row r="1143">
          <cell r="A1143">
            <v>561</v>
          </cell>
          <cell r="B1143" t="str">
            <v>CORTE  NEUMATICO</v>
          </cell>
          <cell r="C1143" t="str">
            <v>NEUMATICOS</v>
          </cell>
          <cell r="D1143" t="str">
            <v>Neumaticos</v>
          </cell>
        </row>
        <row r="1144">
          <cell r="A1144">
            <v>562</v>
          </cell>
          <cell r="B1144" t="str">
            <v>IMPACTO NEUMATICO</v>
          </cell>
          <cell r="C1144" t="str">
            <v>NEUMATICOS</v>
          </cell>
          <cell r="D1144" t="str">
            <v>Neumaticos</v>
          </cell>
        </row>
        <row r="1145">
          <cell r="A1145">
            <v>563</v>
          </cell>
          <cell r="B1145" t="str">
            <v>O-RING</v>
          </cell>
          <cell r="C1145" t="str">
            <v>NEUMATICOS</v>
          </cell>
          <cell r="D1145" t="str">
            <v>Neumaticos</v>
          </cell>
        </row>
        <row r="1146">
          <cell r="A1146">
            <v>569</v>
          </cell>
          <cell r="B1146" t="str">
            <v>PAREAMIENTO DE GOMA  TRASERO</v>
          </cell>
          <cell r="C1146" t="str">
            <v>NEUMATICOS</v>
          </cell>
          <cell r="D1146" t="str">
            <v>Neumaticos</v>
          </cell>
        </row>
        <row r="1147">
          <cell r="A1147">
            <v>571</v>
          </cell>
          <cell r="B1147" t="str">
            <v>RETORQUEO NEUMATICO</v>
          </cell>
          <cell r="C1147" t="str">
            <v>NEUMATICOS</v>
          </cell>
          <cell r="D1147" t="str">
            <v>Neumaticos</v>
          </cell>
        </row>
        <row r="1148">
          <cell r="A1148">
            <v>761</v>
          </cell>
          <cell r="B1148" t="str">
            <v>BARRA DE DIRECCION</v>
          </cell>
          <cell r="C1148" t="str">
            <v>SISTEMA DIRECCION</v>
          </cell>
          <cell r="D1148" t="str">
            <v>Barra direccion</v>
          </cell>
        </row>
        <row r="1149">
          <cell r="A1149">
            <v>769</v>
          </cell>
          <cell r="B1149" t="str">
            <v>MASAS DELANTERAS</v>
          </cell>
          <cell r="C1149" t="str">
            <v>SISTEMA DIRECCION</v>
          </cell>
          <cell r="D1149" t="str">
            <v>Cubo de rueda</v>
          </cell>
        </row>
        <row r="1150">
          <cell r="A1150">
            <v>737</v>
          </cell>
          <cell r="B1150" t="str">
            <v xml:space="preserve"> ALARMAS SISTEMA AID</v>
          </cell>
          <cell r="C1150" t="str">
            <v>SISTEMA ELECTRICO 24V</v>
          </cell>
          <cell r="D1150" t="str">
            <v>Alarma AID</v>
          </cell>
        </row>
        <row r="1151">
          <cell r="A1151">
            <v>738</v>
          </cell>
          <cell r="B1151" t="str">
            <v xml:space="preserve"> ALTERNADOR 24V 75A</v>
          </cell>
          <cell r="C1151" t="str">
            <v>SISTEMA ELECTRICO 24V</v>
          </cell>
          <cell r="D1151" t="str">
            <v>Sistema electrico 24V</v>
          </cell>
        </row>
        <row r="1152">
          <cell r="A1152">
            <v>722</v>
          </cell>
          <cell r="B1152" t="str">
            <v>ARNES ELECTRICO</v>
          </cell>
          <cell r="C1152" t="str">
            <v>SISTEMA ELECTRICO 24V</v>
          </cell>
          <cell r="D1152" t="str">
            <v>Sistema electrico 24V</v>
          </cell>
        </row>
        <row r="1153">
          <cell r="A1153">
            <v>723</v>
          </cell>
          <cell r="B1153" t="str">
            <v>BATERIAS</v>
          </cell>
          <cell r="C1153" t="str">
            <v>SISTEMA ELECTRICO 24V</v>
          </cell>
          <cell r="D1153" t="str">
            <v>Baterias 12V</v>
          </cell>
        </row>
        <row r="1154">
          <cell r="A1154">
            <v>741</v>
          </cell>
          <cell r="B1154" t="str">
            <v xml:space="preserve"> CIRCUITO EN CABINA</v>
          </cell>
          <cell r="C1154" t="str">
            <v>SISTEMA ELECTRICO 24V</v>
          </cell>
          <cell r="D1154" t="str">
            <v>Circuitos y fusibles</v>
          </cell>
        </row>
        <row r="1155">
          <cell r="A1155">
            <v>742</v>
          </cell>
          <cell r="B1155" t="str">
            <v xml:space="preserve"> LUCES</v>
          </cell>
          <cell r="C1155" t="str">
            <v>SISTEMA ELECTRICO 24V</v>
          </cell>
          <cell r="D1155" t="str">
            <v>Iluminacion</v>
          </cell>
        </row>
        <row r="1156">
          <cell r="A1156">
            <v>743</v>
          </cell>
          <cell r="B1156" t="str">
            <v xml:space="preserve"> LUZ DE ESTACIONAMIENTO</v>
          </cell>
          <cell r="C1156" t="str">
            <v>SISTEMA ELECTRICO 24V</v>
          </cell>
          <cell r="D1156" t="str">
            <v>Iluminacion</v>
          </cell>
        </row>
        <row r="1157">
          <cell r="A1157">
            <v>744</v>
          </cell>
          <cell r="B1157" t="str">
            <v xml:space="preserve"> LUZ DE FRENO</v>
          </cell>
          <cell r="C1157" t="str">
            <v>SISTEMA ELECTRICO 24V</v>
          </cell>
          <cell r="D1157" t="str">
            <v>Iluminacion</v>
          </cell>
        </row>
        <row r="1158">
          <cell r="A1158">
            <v>804</v>
          </cell>
          <cell r="B1158" t="str">
            <v>FRENO DE ESTACIONAMIENTO</v>
          </cell>
          <cell r="C1158" t="str">
            <v>SISTEMA FRENOS</v>
          </cell>
          <cell r="D1158" t="str">
            <v>Freno</v>
          </cell>
        </row>
        <row r="1159">
          <cell r="A1159">
            <v>807</v>
          </cell>
          <cell r="B1159" t="str">
            <v>FRENO DE SERVICIO</v>
          </cell>
          <cell r="C1159" t="str">
            <v>SISTEMA FRENOS</v>
          </cell>
          <cell r="D1159" t="str">
            <v>Freno</v>
          </cell>
        </row>
        <row r="1160">
          <cell r="A1160">
            <v>808</v>
          </cell>
          <cell r="B1160" t="str">
            <v>FRENO DELANTERO</v>
          </cell>
          <cell r="C1160" t="str">
            <v>SISTEMA FRENOS</v>
          </cell>
          <cell r="D1160" t="str">
            <v>Freno</v>
          </cell>
        </row>
        <row r="1161">
          <cell r="A1161">
            <v>809</v>
          </cell>
          <cell r="B1161" t="str">
            <v>FRENO TRASERO</v>
          </cell>
          <cell r="C1161" t="str">
            <v>SISTEMA FRENOS</v>
          </cell>
          <cell r="D1161" t="str">
            <v>Freno</v>
          </cell>
        </row>
        <row r="1162">
          <cell r="A1162">
            <v>1083</v>
          </cell>
          <cell r="B1162" t="str">
            <v>ACUMULADOR DE AMORTIGUACION</v>
          </cell>
          <cell r="C1162" t="str">
            <v>SISTEMA HIDRAULICO</v>
          </cell>
          <cell r="D1162" t="str">
            <v>Sistema hidraulico direccion</v>
          </cell>
        </row>
        <row r="1163">
          <cell r="A1163">
            <v>1091</v>
          </cell>
          <cell r="B1163" t="str">
            <v>BOMBA IMPLEMENTO</v>
          </cell>
          <cell r="C1163" t="str">
            <v>SISTEMA HIDRAULICO</v>
          </cell>
          <cell r="D1163" t="str">
            <v>Sistema hidráulico implementos</v>
          </cell>
        </row>
        <row r="1164">
          <cell r="A1164">
            <v>1096</v>
          </cell>
          <cell r="B1164" t="str">
            <v>CILINDRO INCLINACION RUEDA DERECHA</v>
          </cell>
          <cell r="C1164" t="str">
            <v>SISTEMA HIDRAULICO</v>
          </cell>
          <cell r="D1164" t="str">
            <v>Cilindros hidraulicos</v>
          </cell>
        </row>
        <row r="1165">
          <cell r="A1165">
            <v>1097</v>
          </cell>
          <cell r="B1165" t="str">
            <v>CILINDRO INCLINACION RUEDA IZQUIERDA</v>
          </cell>
          <cell r="C1165" t="str">
            <v>SISTEMA HIDRAULICO</v>
          </cell>
          <cell r="D1165" t="str">
            <v>Cilindros hidraulicos</v>
          </cell>
        </row>
        <row r="1166">
          <cell r="A1166">
            <v>1100</v>
          </cell>
          <cell r="B1166" t="str">
            <v>CILINDRO RIPPER</v>
          </cell>
          <cell r="C1166" t="str">
            <v>SISTEMA HIDRAULICO</v>
          </cell>
          <cell r="D1166" t="str">
            <v>Cilindros hidraulicos</v>
          </cell>
        </row>
        <row r="1167">
          <cell r="A1167">
            <v>1102</v>
          </cell>
          <cell r="B1167" t="str">
            <v>CILINDROS DE ARTICULACION</v>
          </cell>
          <cell r="C1167" t="str">
            <v>SISTEMA HIDRAULICO</v>
          </cell>
          <cell r="D1167" t="str">
            <v>Cilindros hidraulicos</v>
          </cell>
        </row>
        <row r="1168">
          <cell r="A1168">
            <v>1103</v>
          </cell>
          <cell r="B1168" t="str">
            <v>CILINDROS DE DIRECCION</v>
          </cell>
          <cell r="C1168" t="str">
            <v>SISTEMA HIDRAULICO</v>
          </cell>
          <cell r="D1168" t="str">
            <v>Cilindros hidraulicos</v>
          </cell>
        </row>
        <row r="1169">
          <cell r="A1169">
            <v>1104</v>
          </cell>
          <cell r="B1169" t="str">
            <v>CILINDROS DE LEVANTE</v>
          </cell>
          <cell r="C1169" t="str">
            <v>SISTEMA HIDRAULICO</v>
          </cell>
          <cell r="D1169" t="str">
            <v>Cilindros hidraulicos</v>
          </cell>
        </row>
        <row r="1170">
          <cell r="A1170">
            <v>1109</v>
          </cell>
          <cell r="B1170" t="str">
            <v>CILINDROS DESPLAZAMIENTO HOJA</v>
          </cell>
          <cell r="C1170" t="str">
            <v>SISTEMA HIDRAULICO</v>
          </cell>
          <cell r="D1170" t="str">
            <v>Cilindros hidraulicos</v>
          </cell>
        </row>
        <row r="1171">
          <cell r="A1171">
            <v>1110</v>
          </cell>
          <cell r="B1171" t="str">
            <v>CILINDROS DRAWBAR</v>
          </cell>
          <cell r="C1171" t="str">
            <v>SISTEMA HIDRAULICO</v>
          </cell>
          <cell r="D1171" t="str">
            <v>Cilindros hidraulicos</v>
          </cell>
        </row>
        <row r="1172">
          <cell r="A1172">
            <v>1113</v>
          </cell>
          <cell r="B1172" t="str">
            <v>CILINDROS INCLINACION HOJA</v>
          </cell>
          <cell r="C1172" t="str">
            <v>SISTEMA HIDRAULICO</v>
          </cell>
          <cell r="D1172" t="str">
            <v>Cilindros hidraulicos</v>
          </cell>
        </row>
        <row r="1173">
          <cell r="A1173">
            <v>1123</v>
          </cell>
          <cell r="B1173" t="str">
            <v>ESTANQUE HIDRAULICO</v>
          </cell>
          <cell r="C1173" t="str">
            <v>SISTEMA HIDRAULICO</v>
          </cell>
          <cell r="D1173" t="str">
            <v>Estanque hidraulico</v>
          </cell>
        </row>
        <row r="1174">
          <cell r="A1174">
            <v>1125</v>
          </cell>
          <cell r="B1174" t="str">
            <v>FILTRO DE RETORNO</v>
          </cell>
          <cell r="C1174" t="str">
            <v>SISTEMA HIDRAULICO</v>
          </cell>
          <cell r="D1174" t="str">
            <v>Filtro hidraulico</v>
          </cell>
        </row>
        <row r="1175">
          <cell r="A1175">
            <v>1126</v>
          </cell>
          <cell r="B1175" t="str">
            <v>FILTRO DE SUCCIÓN</v>
          </cell>
          <cell r="C1175" t="str">
            <v>SISTEMA HIDRAULICO</v>
          </cell>
          <cell r="D1175" t="str">
            <v>Filtro hidraulico</v>
          </cell>
        </row>
        <row r="1176">
          <cell r="A1176">
            <v>1129</v>
          </cell>
          <cell r="B1176" t="str">
            <v>LINEAS Y MANGUERAS</v>
          </cell>
          <cell r="C1176" t="str">
            <v>SISTEMA HIDRAULICO</v>
          </cell>
          <cell r="D1176" t="str">
            <v>Sin subsistema</v>
          </cell>
        </row>
        <row r="1177">
          <cell r="A1177">
            <v>1130</v>
          </cell>
          <cell r="B1177" t="str">
            <v>MANDO TORNAMESA</v>
          </cell>
          <cell r="C1177" t="str">
            <v>SISTEMA HIDRAULICO</v>
          </cell>
          <cell r="D1177" t="str">
            <v>Líneas sistema hidraulico</v>
          </cell>
        </row>
        <row r="1178">
          <cell r="A1178">
            <v>1140</v>
          </cell>
          <cell r="B1178" t="str">
            <v>VÁLVULAS DE CONTROL</v>
          </cell>
          <cell r="C1178" t="str">
            <v>SISTEMA HIDRAULICO</v>
          </cell>
          <cell r="D1178" t="str">
            <v>Control hidraulico</v>
          </cell>
        </row>
        <row r="1179">
          <cell r="A1179">
            <v>1189</v>
          </cell>
          <cell r="B1179" t="str">
            <v>LUBRICACION</v>
          </cell>
          <cell r="C1179" t="str">
            <v>SISTEMA LUBRICACION</v>
          </cell>
          <cell r="D1179" t="str">
            <v>Sistema lubricacion</v>
          </cell>
        </row>
        <row r="1180">
          <cell r="A1180">
            <v>1190</v>
          </cell>
          <cell r="B1180" t="str">
            <v>BOMBA DE ENGRASE</v>
          </cell>
          <cell r="C1180" t="str">
            <v>SISTEMA LUBRICACION</v>
          </cell>
          <cell r="D1180" t="str">
            <v>Sistema lubricacion</v>
          </cell>
        </row>
        <row r="1181">
          <cell r="A1181">
            <v>1195</v>
          </cell>
          <cell r="B1181" t="str">
            <v xml:space="preserve">INYECTORES LUBRICACION </v>
          </cell>
          <cell r="C1181" t="str">
            <v>SISTEMA LUBRICACION</v>
          </cell>
          <cell r="D1181" t="str">
            <v>Sistema lubricacion</v>
          </cell>
        </row>
        <row r="1182">
          <cell r="A1182">
            <v>1198</v>
          </cell>
          <cell r="B1182" t="str">
            <v>LINEAS GRASA</v>
          </cell>
          <cell r="C1182" t="str">
            <v>SISTEMA LUBRICACION</v>
          </cell>
          <cell r="D1182" t="str">
            <v>Sistema lubricacion</v>
          </cell>
        </row>
        <row r="1183">
          <cell r="A1183">
            <v>1201</v>
          </cell>
          <cell r="B1183" t="str">
            <v xml:space="preserve">MANGUERA DE GRASA </v>
          </cell>
          <cell r="C1183" t="str">
            <v>SISTEMA LUBRICACION</v>
          </cell>
          <cell r="D1183" t="str">
            <v>Sistema lubricacion</v>
          </cell>
        </row>
        <row r="1184">
          <cell r="A1184">
            <v>1209</v>
          </cell>
          <cell r="B1184" t="str">
            <v>SISTEMA CENTRALIZADO GRASA</v>
          </cell>
          <cell r="C1184" t="str">
            <v>SISTEMA LUBRICACION</v>
          </cell>
          <cell r="D1184" t="str">
            <v>Sistema lubricacion</v>
          </cell>
        </row>
        <row r="1185">
          <cell r="A1185">
            <v>1212</v>
          </cell>
          <cell r="B1185" t="str">
            <v>VALVULA VENTEO SISTEMA</v>
          </cell>
          <cell r="C1185" t="str">
            <v>SISTEMA LUBRICACION</v>
          </cell>
          <cell r="D1185" t="str">
            <v>Sistema neumatico lubricacion</v>
          </cell>
        </row>
        <row r="1186">
          <cell r="A1186">
            <v>1215</v>
          </cell>
          <cell r="B1186" t="str">
            <v>FILTRO</v>
          </cell>
          <cell r="C1186" t="str">
            <v>SISTEMA LUBRICACION</v>
          </cell>
          <cell r="D1186" t="str">
            <v>Sistema neumatico lubricacion</v>
          </cell>
        </row>
        <row r="1187">
          <cell r="A1187">
            <v>1216</v>
          </cell>
          <cell r="B1187" t="str">
            <v>INTERRUPTOR DE PRESION</v>
          </cell>
          <cell r="C1187" t="str">
            <v>SISTEMA LUBRICACION</v>
          </cell>
          <cell r="D1187" t="str">
            <v>Sistema neumatico lubricacion</v>
          </cell>
        </row>
        <row r="1188">
          <cell r="A1188">
            <v>1220</v>
          </cell>
          <cell r="B1188" t="str">
            <v>ACUMULADOR</v>
          </cell>
          <cell r="C1188" t="str">
            <v>SISTEMA NEUMATICO</v>
          </cell>
          <cell r="D1188" t="str">
            <v>Sistema neumatico</v>
          </cell>
        </row>
        <row r="1189">
          <cell r="A1189">
            <v>1221</v>
          </cell>
          <cell r="B1189" t="str">
            <v>COMPRESOR DE AIRE</v>
          </cell>
          <cell r="C1189" t="str">
            <v>SISTEMA NEUMATICO</v>
          </cell>
          <cell r="D1189" t="str">
            <v>Sistema neumatico</v>
          </cell>
        </row>
        <row r="1190">
          <cell r="A1190">
            <v>1223</v>
          </cell>
          <cell r="B1190" t="str">
            <v>FILTRO SECADOR DE AIRE</v>
          </cell>
          <cell r="C1190" t="str">
            <v>SISTEMA NEUMATICO</v>
          </cell>
          <cell r="D1190" t="str">
            <v>Sistema neumatico</v>
          </cell>
        </row>
        <row r="1191">
          <cell r="A1191">
            <v>1224</v>
          </cell>
          <cell r="B1191" t="str">
            <v>GOBERNADOR DE AIRE</v>
          </cell>
          <cell r="C1191" t="str">
            <v>SISTEMA NEUMATICO</v>
          </cell>
          <cell r="D1191" t="str">
            <v>Sistema neumatico</v>
          </cell>
        </row>
        <row r="1192">
          <cell r="A1192">
            <v>1230</v>
          </cell>
          <cell r="B1192" t="str">
            <v>VALVULA DE COMPRESOR</v>
          </cell>
          <cell r="C1192" t="str">
            <v>SISTEMA NEUMATICO</v>
          </cell>
          <cell r="D1192" t="str">
            <v>Sistema neumatico</v>
          </cell>
        </row>
        <row r="1193">
          <cell r="A1193">
            <v>1348</v>
          </cell>
          <cell r="B1193" t="str">
            <v>ALARMA ACCION SONORA</v>
          </cell>
          <cell r="C1193" t="str">
            <v>SISTEMA PROTECCION Y ALARMAS</v>
          </cell>
          <cell r="D1193" t="str">
            <v>Alarma</v>
          </cell>
        </row>
        <row r="1194">
          <cell r="A1194">
            <v>1349</v>
          </cell>
          <cell r="B1194" t="str">
            <v>ALARMA RETROCESO</v>
          </cell>
          <cell r="C1194" t="str">
            <v>SISTEMA PROTECCION Y ALARMAS</v>
          </cell>
          <cell r="D1194" t="str">
            <v>Alarma</v>
          </cell>
        </row>
        <row r="1195">
          <cell r="A1195">
            <v>1353</v>
          </cell>
          <cell r="B1195" t="str">
            <v>LUZ ALARMA</v>
          </cell>
          <cell r="C1195" t="str">
            <v>SISTEMA PROTECCION Y ALARMAS</v>
          </cell>
          <cell r="D1195" t="str">
            <v>Alarma</v>
          </cell>
        </row>
        <row r="1196">
          <cell r="A1196">
            <v>1366</v>
          </cell>
          <cell r="B1196" t="str">
            <v>SISTEMA CONTRA INCENDIOS</v>
          </cell>
          <cell r="C1196" t="str">
            <v>SISTEMA PROTECCION Y ALARMAS</v>
          </cell>
          <cell r="D1196" t="str">
            <v>Sistema contra incendios</v>
          </cell>
        </row>
        <row r="1197">
          <cell r="A1197">
            <v>1413</v>
          </cell>
          <cell r="B1197" t="str">
            <v>BOMBA DE BLOQUEO DIFERENCIAL</v>
          </cell>
          <cell r="C1197" t="str">
            <v>TRANSMISION Y TREN DE MANDO</v>
          </cell>
          <cell r="D1197" t="str">
            <v>Bomba sistema transmision</v>
          </cell>
        </row>
        <row r="1198">
          <cell r="A1198">
            <v>1414</v>
          </cell>
          <cell r="B1198" t="str">
            <v>BOMBA DE TRANSMISIÓN</v>
          </cell>
          <cell r="C1198" t="str">
            <v>TRANSMISION Y TREN DE MANDO</v>
          </cell>
          <cell r="D1198" t="str">
            <v>Bomba sistema transmision</v>
          </cell>
        </row>
        <row r="1199">
          <cell r="A1199">
            <v>1415</v>
          </cell>
          <cell r="B1199" t="str">
            <v>CAJA DE TRANSFERENCIA</v>
          </cell>
          <cell r="C1199" t="str">
            <v>TRANSMISION Y TREN DE MANDO</v>
          </cell>
          <cell r="D1199" t="str">
            <v>Caja de transferencia</v>
          </cell>
        </row>
        <row r="1200">
          <cell r="A1200">
            <v>1417</v>
          </cell>
          <cell r="B1200" t="str">
            <v>CARDAN DELANTERO</v>
          </cell>
          <cell r="C1200" t="str">
            <v>TRANSMISION Y TREN DE MANDO</v>
          </cell>
          <cell r="D1200" t="str">
            <v>Cardan</v>
          </cell>
        </row>
        <row r="1201">
          <cell r="A1201">
            <v>1419</v>
          </cell>
          <cell r="B1201" t="str">
            <v>CARDAN TRASERO</v>
          </cell>
          <cell r="C1201" t="str">
            <v>TRANSMISION Y TREN DE MANDO</v>
          </cell>
          <cell r="D1201" t="str">
            <v>Cardan</v>
          </cell>
        </row>
        <row r="1202">
          <cell r="A1202">
            <v>1420</v>
          </cell>
          <cell r="B1202" t="str">
            <v>DIFERENCIAL DELANTERO</v>
          </cell>
          <cell r="C1202" t="str">
            <v>TRANSMISION Y TREN DE MANDO</v>
          </cell>
          <cell r="D1202" t="str">
            <v>Diferencial</v>
          </cell>
        </row>
        <row r="1203">
          <cell r="A1203">
            <v>1421</v>
          </cell>
          <cell r="B1203" t="str">
            <v>DIFERENCIAL TRASERO</v>
          </cell>
          <cell r="C1203" t="str">
            <v>TRANSMISION Y TREN DE MANDO</v>
          </cell>
          <cell r="D1203" t="str">
            <v>Diferencial</v>
          </cell>
        </row>
        <row r="1204">
          <cell r="A1204">
            <v>1422</v>
          </cell>
          <cell r="B1204" t="str">
            <v>EJE DELANTERO</v>
          </cell>
          <cell r="C1204" t="str">
            <v>TRANSMISION Y TREN DE MANDO</v>
          </cell>
          <cell r="D1204" t="str">
            <v>Eje ruedas</v>
          </cell>
        </row>
        <row r="1205">
          <cell r="A1205">
            <v>1423</v>
          </cell>
          <cell r="B1205" t="str">
            <v>EJE TRASERO</v>
          </cell>
          <cell r="C1205" t="str">
            <v>TRANSMISION Y TREN DE MANDO</v>
          </cell>
          <cell r="D1205" t="str">
            <v>Eje ruedas</v>
          </cell>
        </row>
        <row r="1206">
          <cell r="A1206">
            <v>1424</v>
          </cell>
          <cell r="B1206" t="str">
            <v>FILTRO DE TRANSMISIÓN</v>
          </cell>
          <cell r="C1206" t="str">
            <v>TRANSMISION Y TREN DE MANDO</v>
          </cell>
          <cell r="D1206" t="str">
            <v>Sistema hidráulico transmision</v>
          </cell>
        </row>
        <row r="1207">
          <cell r="A1207">
            <v>1425</v>
          </cell>
          <cell r="B1207" t="str">
            <v>MANDO FINAL DERECHO</v>
          </cell>
          <cell r="C1207" t="str">
            <v>TRANSMISION Y TREN DE MANDO</v>
          </cell>
          <cell r="D1207" t="str">
            <v>Mando final</v>
          </cell>
        </row>
        <row r="1208">
          <cell r="A1208">
            <v>1426</v>
          </cell>
          <cell r="B1208" t="str">
            <v>MANDO FINAL IZQUIERDO</v>
          </cell>
          <cell r="C1208" t="str">
            <v>TRANSMISION Y TREN DE MANDO</v>
          </cell>
          <cell r="D1208" t="str">
            <v>Mando final</v>
          </cell>
        </row>
        <row r="1209">
          <cell r="A1209">
            <v>1430</v>
          </cell>
          <cell r="B1209" t="str">
            <v>RADIADOR (ENFRIADOR TRANSMISION)</v>
          </cell>
          <cell r="C1209" t="str">
            <v>TRANSMISION Y TREN DE MANDO</v>
          </cell>
          <cell r="D1209" t="str">
            <v>Enfriamiento transmision</v>
          </cell>
        </row>
        <row r="1210">
          <cell r="A1210">
            <v>1431</v>
          </cell>
          <cell r="B1210" t="str">
            <v>SOPORTE CENTRAL</v>
          </cell>
          <cell r="C1210" t="str">
            <v>TRANSMISION Y TREN DE MANDO</v>
          </cell>
          <cell r="D1210" t="str">
            <v>Soporte central</v>
          </cell>
        </row>
        <row r="1211">
          <cell r="A1211">
            <v>1432</v>
          </cell>
          <cell r="B1211" t="str">
            <v>TRANSMISION</v>
          </cell>
          <cell r="C1211" t="str">
            <v>TRANSMISION Y TREN DE MANDO</v>
          </cell>
          <cell r="D1211" t="str">
            <v>Transmision</v>
          </cell>
        </row>
        <row r="1212">
          <cell r="A1212">
            <v>1433</v>
          </cell>
          <cell r="B1212" t="str">
            <v>TRANSMISIÓN EN TANDEM</v>
          </cell>
          <cell r="C1212" t="str">
            <v>TRANSMISION Y TREN DE MANDO</v>
          </cell>
          <cell r="D1212" t="str">
            <v>Transmision</v>
          </cell>
        </row>
        <row r="1213">
          <cell r="A1213">
            <v>1434</v>
          </cell>
          <cell r="B1213" t="str">
            <v>TRANSMISIÓN HYDROSHIFT</v>
          </cell>
          <cell r="C1213" t="str">
            <v>TRANSMISION Y TREN DE MANDO</v>
          </cell>
          <cell r="D1213" t="str">
            <v>Transmision</v>
          </cell>
        </row>
        <row r="1214">
          <cell r="A1214">
            <v>1435</v>
          </cell>
          <cell r="B1214" t="str">
            <v>UNION MOTOR TRANSMISION</v>
          </cell>
          <cell r="C1214" t="str">
            <v>TRANSMISION Y TREN DE MANDO</v>
          </cell>
          <cell r="D1214" t="str">
            <v>Acoplamiento transmision</v>
          </cell>
        </row>
        <row r="1215">
          <cell r="A1215">
            <v>1436</v>
          </cell>
          <cell r="B1215" t="str">
            <v>VÁLVULA DE CONTROL</v>
          </cell>
          <cell r="C1215" t="str">
            <v>TRANSMISION Y TREN DE MANDO</v>
          </cell>
          <cell r="D1215" t="str">
            <v>Sistema hidráulico de transmision</v>
          </cell>
        </row>
        <row r="1216">
          <cell r="A1216">
            <v>52</v>
          </cell>
          <cell r="B1216" t="str">
            <v>ASIENTO</v>
          </cell>
          <cell r="C1216" t="str">
            <v>CABINA</v>
          </cell>
          <cell r="D1216" t="str">
            <v>Asientos</v>
          </cell>
        </row>
        <row r="1217">
          <cell r="A1217">
            <v>55</v>
          </cell>
          <cell r="B1217" t="str">
            <v>CHAPA PARTIDA</v>
          </cell>
          <cell r="C1217" t="str">
            <v>CABINA</v>
          </cell>
          <cell r="D1217" t="str">
            <v>Sistema de arranque</v>
          </cell>
        </row>
        <row r="1218">
          <cell r="A1218">
            <v>61</v>
          </cell>
          <cell r="B1218" t="str">
            <v>FOCOS LATERALES CABINA</v>
          </cell>
          <cell r="C1218" t="str">
            <v>SISTEMA ELECTRICO 24V</v>
          </cell>
          <cell r="D1218" t="str">
            <v>Iluminacion</v>
          </cell>
        </row>
        <row r="1219">
          <cell r="A1219">
            <v>62</v>
          </cell>
          <cell r="B1219" t="str">
            <v>FOCOS SUPERIORES CABINA</v>
          </cell>
          <cell r="C1219" t="str">
            <v>Sistema electrico 24V</v>
          </cell>
          <cell r="D1219" t="str">
            <v>Iluminacion</v>
          </cell>
        </row>
        <row r="1220">
          <cell r="A1220">
            <v>64</v>
          </cell>
          <cell r="B1220" t="str">
            <v>PANEL DE INSTRUMENTOS/JOISTICK</v>
          </cell>
          <cell r="C1220" t="str">
            <v>CABINA</v>
          </cell>
          <cell r="D1220" t="str">
            <v>Instrumentos cabina</v>
          </cell>
        </row>
        <row r="1221">
          <cell r="A1221">
            <v>65</v>
          </cell>
          <cell r="B1221" t="str">
            <v>PUERTA (TOPE, SELLADO)</v>
          </cell>
          <cell r="C1221" t="str">
            <v>CABINA</v>
          </cell>
          <cell r="D1221" t="str">
            <v>Conjunto Puerta</v>
          </cell>
        </row>
        <row r="1222">
          <cell r="A1222">
            <v>67</v>
          </cell>
          <cell r="B1222" t="str">
            <v xml:space="preserve">RADIO COMERCIAL  </v>
          </cell>
          <cell r="C1222" t="str">
            <v>CABINA</v>
          </cell>
          <cell r="D1222" t="str">
            <v>Entretenimiento cabina</v>
          </cell>
        </row>
        <row r="1223">
          <cell r="A1223">
            <v>68</v>
          </cell>
          <cell r="B1223" t="str">
            <v xml:space="preserve">RADIO DE COMUNICACIÓN </v>
          </cell>
          <cell r="C1223" t="str">
            <v>CABINA</v>
          </cell>
          <cell r="D1223" t="str">
            <v>Comunicacion</v>
          </cell>
        </row>
        <row r="1224">
          <cell r="A1224">
            <v>69</v>
          </cell>
          <cell r="B1224" t="str">
            <v>SELLADO CABINA</v>
          </cell>
          <cell r="C1224" t="str">
            <v>CABINA</v>
          </cell>
          <cell r="D1224" t="str">
            <v>Sellado cabina</v>
          </cell>
        </row>
        <row r="1225">
          <cell r="A1225">
            <v>71</v>
          </cell>
          <cell r="B1225" t="str">
            <v xml:space="preserve">SISTEMA DE AIRE ACONDICIONADO </v>
          </cell>
          <cell r="C1225" t="str">
            <v>CABINA</v>
          </cell>
          <cell r="D1225" t="str">
            <v>Aire acondicionado</v>
          </cell>
        </row>
        <row r="1226">
          <cell r="A1226">
            <v>73</v>
          </cell>
          <cell r="B1226" t="str">
            <v xml:space="preserve">SISTEMA DISPATCH </v>
          </cell>
          <cell r="C1226" t="str">
            <v>CABINA</v>
          </cell>
          <cell r="D1226" t="str">
            <v>SISTEMA DISPATCH</v>
          </cell>
        </row>
        <row r="1227">
          <cell r="A1227">
            <v>76</v>
          </cell>
          <cell r="B1227" t="str">
            <v>VIDRIOS (PARABRISAS)</v>
          </cell>
          <cell r="C1227" t="str">
            <v>CABINA</v>
          </cell>
          <cell r="D1227" t="str">
            <v>Vidrios</v>
          </cell>
        </row>
        <row r="1228">
          <cell r="A1228">
            <v>77</v>
          </cell>
          <cell r="B1228" t="str">
            <v>BOCINA</v>
          </cell>
          <cell r="C1228" t="str">
            <v>CABINA</v>
          </cell>
          <cell r="D1228" t="str">
            <v>Bocina</v>
          </cell>
        </row>
        <row r="1229">
          <cell r="A1229">
            <v>79</v>
          </cell>
          <cell r="B1229" t="str">
            <v>CINTURON SEGURIDAD ASIENTO PILOTO</v>
          </cell>
          <cell r="C1229" t="str">
            <v>CABINA</v>
          </cell>
          <cell r="D1229" t="str">
            <v>Cinturones seguridad</v>
          </cell>
        </row>
        <row r="1230">
          <cell r="A1230">
            <v>225</v>
          </cell>
          <cell r="B1230" t="str">
            <v>PERNO</v>
          </cell>
          <cell r="C1230" t="str">
            <v>ESTRUCTURAS</v>
          </cell>
          <cell r="D1230" t="str">
            <v>Pernos</v>
          </cell>
        </row>
        <row r="1231">
          <cell r="A1231">
            <v>121</v>
          </cell>
          <cell r="B1231" t="str">
            <v>ARTICULACION</v>
          </cell>
          <cell r="C1231" t="str">
            <v>ESTRUCTURAS</v>
          </cell>
          <cell r="D1231" t="str">
            <v>Articulacion</v>
          </cell>
        </row>
        <row r="1232">
          <cell r="A1232">
            <v>124</v>
          </cell>
          <cell r="B1232" t="str">
            <v>BARRA DE ARRASTRE</v>
          </cell>
          <cell r="C1232" t="str">
            <v>ESTRUCTURAS</v>
          </cell>
          <cell r="D1232" t="str">
            <v>Barra de arrastre</v>
          </cell>
        </row>
        <row r="1233">
          <cell r="A1233">
            <v>145</v>
          </cell>
          <cell r="B1233" t="str">
            <v>CHASSIS</v>
          </cell>
          <cell r="C1233" t="str">
            <v>ESTRUCTURAS</v>
          </cell>
          <cell r="D1233" t="str">
            <v>Chasis</v>
          </cell>
        </row>
        <row r="1234">
          <cell r="A1234">
            <v>157</v>
          </cell>
          <cell r="B1234" t="str">
            <v>ELEMENTO DESGASTE RIPPER</v>
          </cell>
          <cell r="C1234" t="str">
            <v>ESTRUCTURAS</v>
          </cell>
          <cell r="D1234" t="str">
            <v>Elementos desgaste</v>
          </cell>
        </row>
        <row r="1235">
          <cell r="A1235">
            <v>161</v>
          </cell>
          <cell r="B1235" t="str">
            <v>ELEMENTOS DESGASTE HOJA</v>
          </cell>
          <cell r="C1235" t="str">
            <v>ESTRUCTURAS</v>
          </cell>
          <cell r="D1235" t="str">
            <v>Elementos desgaste</v>
          </cell>
        </row>
        <row r="1236">
          <cell r="A1236">
            <v>164</v>
          </cell>
          <cell r="B1236" t="str">
            <v>ESPEJO DERECHO</v>
          </cell>
          <cell r="C1236" t="str">
            <v>ESTRUCTURAS</v>
          </cell>
          <cell r="D1236" t="str">
            <v>Cabina</v>
          </cell>
        </row>
        <row r="1237">
          <cell r="A1237">
            <v>165</v>
          </cell>
          <cell r="B1237" t="str">
            <v>ESPEJO IZQUIERDO</v>
          </cell>
          <cell r="C1237" t="str">
            <v>ESTRUCTURAS</v>
          </cell>
          <cell r="D1237" t="str">
            <v>Cabina</v>
          </cell>
        </row>
        <row r="1238">
          <cell r="A1238">
            <v>170</v>
          </cell>
          <cell r="B1238" t="str">
            <v>HOJA</v>
          </cell>
          <cell r="C1238" t="str">
            <v>ESTRUCTURAS</v>
          </cell>
          <cell r="D1238" t="str">
            <v>Elemento Desgaste</v>
          </cell>
        </row>
        <row r="1239">
          <cell r="A1239">
            <v>186</v>
          </cell>
          <cell r="B1239" t="str">
            <v>PLATAFORMAS Y ESCALERAS</v>
          </cell>
          <cell r="C1239" t="str">
            <v>ESTRUCTURAS</v>
          </cell>
          <cell r="D1239" t="str">
            <v>Estructuras</v>
          </cell>
        </row>
        <row r="1240">
          <cell r="A1240">
            <v>203</v>
          </cell>
          <cell r="B1240" t="str">
            <v>RIPPER</v>
          </cell>
          <cell r="C1240" t="str">
            <v>ESTRUCTURAS</v>
          </cell>
          <cell r="D1240" t="str">
            <v>Shank Ripper</v>
          </cell>
        </row>
        <row r="1241">
          <cell r="A1241">
            <v>220</v>
          </cell>
          <cell r="B1241" t="str">
            <v>TORNAMESA</v>
          </cell>
          <cell r="C1241" t="str">
            <v>ESTRUCTURAS</v>
          </cell>
          <cell r="D1241" t="str">
            <v>Barra de tiro</v>
          </cell>
        </row>
        <row r="1242">
          <cell r="A1242">
            <v>360</v>
          </cell>
          <cell r="B1242" t="str">
            <v>CULATAS</v>
          </cell>
          <cell r="C1242" t="str">
            <v xml:space="preserve">MOTOR DIESEL </v>
          </cell>
          <cell r="D1242" t="str">
            <v>BLOCK</v>
          </cell>
        </row>
        <row r="1243">
          <cell r="A1243">
            <v>363</v>
          </cell>
          <cell r="B1243" t="str">
            <v>UNIDAD FUERZA LADO DERECHO (8 UN)</v>
          </cell>
          <cell r="C1243" t="str">
            <v xml:space="preserve">MOTOR DIESEL </v>
          </cell>
          <cell r="D1243" t="str">
            <v>BLOCK</v>
          </cell>
        </row>
        <row r="1244">
          <cell r="A1244">
            <v>364</v>
          </cell>
          <cell r="B1244" t="str">
            <v>UNIDAD FUERZA LADO IZQUIERDO (8 UN)</v>
          </cell>
          <cell r="C1244" t="str">
            <v xml:space="preserve">MOTOR DIESEL </v>
          </cell>
          <cell r="D1244" t="str">
            <v>BLOCK</v>
          </cell>
        </row>
        <row r="1245">
          <cell r="A1245">
            <v>405</v>
          </cell>
          <cell r="B1245" t="str">
            <v>AFTERCOOLER</v>
          </cell>
          <cell r="C1245" t="str">
            <v xml:space="preserve">MOTOR DIESEL </v>
          </cell>
          <cell r="D1245" t="str">
            <v>SISTEMA ADMISION Y ESCAPE</v>
          </cell>
        </row>
        <row r="1246">
          <cell r="A1246">
            <v>409</v>
          </cell>
          <cell r="B1246" t="str">
            <v>FILTRO AIRE PRIMARIO</v>
          </cell>
          <cell r="C1246" t="str">
            <v xml:space="preserve">MOTOR DIESEL </v>
          </cell>
          <cell r="D1246" t="str">
            <v>SISTEMA ADMISION Y ESCAPE</v>
          </cell>
        </row>
        <row r="1247">
          <cell r="A1247">
            <v>410</v>
          </cell>
          <cell r="B1247" t="str">
            <v>FILTRO AIRE SECUNDARIO</v>
          </cell>
          <cell r="C1247" t="str">
            <v xml:space="preserve">MOTOR DIESEL </v>
          </cell>
          <cell r="D1247" t="str">
            <v>SISTEMA ADMISION Y ESCAPE</v>
          </cell>
        </row>
        <row r="1248">
          <cell r="A1248">
            <v>413</v>
          </cell>
          <cell r="B1248" t="str">
            <v>LINEAS AIRE DUCTOS ADMISION</v>
          </cell>
          <cell r="C1248" t="str">
            <v xml:space="preserve">MOTOR DIESEL </v>
          </cell>
          <cell r="D1248" t="str">
            <v>SISTEMA ADMISION Y ESCAPE</v>
          </cell>
        </row>
        <row r="1249">
          <cell r="A1249">
            <v>427</v>
          </cell>
          <cell r="B1249" t="str">
            <v>TUBOS ESCAPE</v>
          </cell>
          <cell r="C1249" t="str">
            <v xml:space="preserve">MOTOR DIESEL </v>
          </cell>
          <cell r="D1249" t="str">
            <v>SISTEMA ADMISION Y ESCAPE</v>
          </cell>
        </row>
        <row r="1250">
          <cell r="A1250">
            <v>428</v>
          </cell>
          <cell r="B1250" t="str">
            <v>TURBOS DERECHOS</v>
          </cell>
          <cell r="C1250" t="str">
            <v xml:space="preserve">MOTOR DIESEL </v>
          </cell>
          <cell r="D1250" t="str">
            <v>SISTEMA ADMISION Y ESCAPE</v>
          </cell>
        </row>
        <row r="1251">
          <cell r="A1251">
            <v>429</v>
          </cell>
          <cell r="B1251" t="str">
            <v>TURBOS IZQUIERDOS</v>
          </cell>
          <cell r="C1251" t="str">
            <v xml:space="preserve">MOTOR DIESEL </v>
          </cell>
          <cell r="D1251" t="str">
            <v>SISTEMA ADMISION Y ESCAPE</v>
          </cell>
        </row>
        <row r="1252">
          <cell r="A1252">
            <v>433</v>
          </cell>
          <cell r="B1252" t="str">
            <v>COMPRESOR AIRE</v>
          </cell>
          <cell r="C1252" t="str">
            <v xml:space="preserve">MOTOR DIESEL </v>
          </cell>
          <cell r="D1252" t="str">
            <v>SISTEMA AIRE</v>
          </cell>
        </row>
        <row r="1253">
          <cell r="A1253">
            <v>436</v>
          </cell>
          <cell r="B1253" t="str">
            <v>GOBERNADOR COMPRESOR AIRE</v>
          </cell>
          <cell r="C1253" t="str">
            <v xml:space="preserve">MOTOR DIESEL </v>
          </cell>
          <cell r="D1253" t="str">
            <v>SISTEMA AIRE</v>
          </cell>
        </row>
        <row r="1254">
          <cell r="A1254">
            <v>444</v>
          </cell>
          <cell r="B1254" t="str">
            <v>TK AIRE</v>
          </cell>
          <cell r="C1254" t="str">
            <v xml:space="preserve">MOTOR DIESEL </v>
          </cell>
          <cell r="D1254" t="str">
            <v>SISTEMA AIRE</v>
          </cell>
        </row>
        <row r="1255">
          <cell r="A1255">
            <v>446</v>
          </cell>
          <cell r="B1255" t="str">
            <v>BOMBA PRELUBRICACION (PRELUB)</v>
          </cell>
          <cell r="C1255" t="str">
            <v xml:space="preserve">MOTOR DIESEL </v>
          </cell>
          <cell r="D1255" t="str">
            <v>SISTEMA ARANQUE</v>
          </cell>
        </row>
        <row r="1256">
          <cell r="A1256">
            <v>448</v>
          </cell>
          <cell r="B1256" t="str">
            <v>MOTOR DE PARTIDA ELECTRICO</v>
          </cell>
          <cell r="C1256" t="str">
            <v xml:space="preserve">MOTOR DIESEL </v>
          </cell>
          <cell r="D1256" t="str">
            <v>SISTEMA ARANQUE</v>
          </cell>
        </row>
        <row r="1257">
          <cell r="A1257">
            <v>454</v>
          </cell>
          <cell r="B1257" t="str">
            <v>BOMBA TRANSFERENCIA</v>
          </cell>
          <cell r="C1257" t="str">
            <v xml:space="preserve">MOTOR DIESEL </v>
          </cell>
          <cell r="D1257" t="str">
            <v>SISTEMA COMBUSTIBLE</v>
          </cell>
        </row>
        <row r="1258">
          <cell r="A1258">
            <v>456</v>
          </cell>
          <cell r="B1258" t="str">
            <v>CONTROL GOBERNADOR</v>
          </cell>
          <cell r="C1258" t="str">
            <v xml:space="preserve">MOTOR DIESEL </v>
          </cell>
          <cell r="D1258" t="str">
            <v>SISTEMA COMBUSTIBLE</v>
          </cell>
        </row>
        <row r="1259">
          <cell r="A1259">
            <v>458</v>
          </cell>
          <cell r="B1259" t="str">
            <v>FILTRO COMBUSTIBLE PRIMARIO</v>
          </cell>
          <cell r="C1259" t="str">
            <v xml:space="preserve">MOTOR DIESEL </v>
          </cell>
          <cell r="D1259" t="str">
            <v>SISTEMA COMBUSTIBLE</v>
          </cell>
        </row>
        <row r="1260">
          <cell r="A1260">
            <v>459</v>
          </cell>
          <cell r="B1260" t="str">
            <v>FILTRO COMBUSTIBLE SECUNDARIO</v>
          </cell>
          <cell r="C1260" t="str">
            <v xml:space="preserve">MOTOR DIESEL </v>
          </cell>
          <cell r="D1260" t="str">
            <v>SISTEMA COMBUSTIBLE</v>
          </cell>
        </row>
        <row r="1261">
          <cell r="A1261">
            <v>460</v>
          </cell>
          <cell r="B1261" t="str">
            <v>INYECTOR COMBUSTIBLE</v>
          </cell>
          <cell r="C1261" t="str">
            <v xml:space="preserve">MOTOR DIESEL </v>
          </cell>
          <cell r="D1261" t="str">
            <v>SISTEMA COMBUSTIBLE</v>
          </cell>
        </row>
        <row r="1262">
          <cell r="A1262">
            <v>461</v>
          </cell>
          <cell r="B1262" t="str">
            <v>LINEAS COMBUSTIBLE</v>
          </cell>
          <cell r="C1262" t="str">
            <v xml:space="preserve">MOTOR DIESEL </v>
          </cell>
          <cell r="D1262" t="str">
            <v>SISTEMA COMBUSTIBLE</v>
          </cell>
        </row>
        <row r="1263">
          <cell r="A1263">
            <v>467</v>
          </cell>
          <cell r="B1263" t="str">
            <v>PEDAL ACELERADOR</v>
          </cell>
          <cell r="C1263" t="str">
            <v xml:space="preserve">MOTOR DIESEL </v>
          </cell>
          <cell r="D1263" t="str">
            <v>SISTEMA COMBUSTIBLE</v>
          </cell>
        </row>
        <row r="1264">
          <cell r="A1264">
            <v>468</v>
          </cell>
          <cell r="B1264" t="str">
            <v>SOLENOIDE PASO COMBUSTIBLE</v>
          </cell>
          <cell r="C1264" t="str">
            <v xml:space="preserve">MOTOR DIESEL </v>
          </cell>
          <cell r="D1264" t="str">
            <v>SISTEMA COMBUSTIBLE</v>
          </cell>
        </row>
        <row r="1265">
          <cell r="A1265">
            <v>470</v>
          </cell>
          <cell r="B1265" t="str">
            <v>TANQUE COMBUSTIBLE CENTRAL</v>
          </cell>
          <cell r="C1265" t="str">
            <v xml:space="preserve">MOTOR DIESEL </v>
          </cell>
          <cell r="D1265" t="str">
            <v>SISTEMA COMBUSTIBLE</v>
          </cell>
        </row>
        <row r="1266">
          <cell r="A1266">
            <v>471</v>
          </cell>
          <cell r="B1266" t="str">
            <v>TANQUE COMBUSTIBLE DERECHO</v>
          </cell>
          <cell r="C1266" t="str">
            <v xml:space="preserve">MOTOR DIESEL </v>
          </cell>
          <cell r="D1266" t="str">
            <v>SISTEMA COMBUSTIBLE</v>
          </cell>
        </row>
        <row r="1267">
          <cell r="A1267">
            <v>472</v>
          </cell>
          <cell r="B1267" t="str">
            <v>TANQUE COMBUSTIBLE IZQUIERDO</v>
          </cell>
          <cell r="C1267" t="str">
            <v xml:space="preserve">MOTOR DIESEL </v>
          </cell>
          <cell r="D1267" t="str">
            <v>SISTEMA COMBUSTIBLE</v>
          </cell>
        </row>
        <row r="1268">
          <cell r="A1268">
            <v>488</v>
          </cell>
          <cell r="B1268" t="str">
            <v>SENSOR ACELERADOR</v>
          </cell>
          <cell r="C1268" t="str">
            <v xml:space="preserve">MOTOR DIESEL </v>
          </cell>
          <cell r="D1268" t="str">
            <v>SISTEMA CONTROL ELECTRONICO (ECM)</v>
          </cell>
        </row>
        <row r="1269">
          <cell r="A1269">
            <v>489</v>
          </cell>
          <cell r="B1269" t="str">
            <v>SENSOR PRESION ACEITE MOTOR</v>
          </cell>
          <cell r="C1269" t="str">
            <v xml:space="preserve">MOTOR DIESEL </v>
          </cell>
          <cell r="D1269" t="str">
            <v>SISTEMA CONTROL ELECTRONICO (ECM)</v>
          </cell>
        </row>
        <row r="1270">
          <cell r="A1270">
            <v>490</v>
          </cell>
          <cell r="B1270" t="str">
            <v>SENSOR PRESION CARTER</v>
          </cell>
          <cell r="C1270" t="str">
            <v xml:space="preserve">MOTOR DIESEL </v>
          </cell>
          <cell r="D1270" t="str">
            <v>SISTEMA CONTROL ELECTRONICO (ECM)</v>
          </cell>
        </row>
        <row r="1271">
          <cell r="A1271">
            <v>491</v>
          </cell>
          <cell r="B1271" t="str">
            <v>SENSOR PRESION REFUERZO</v>
          </cell>
          <cell r="C1271" t="str">
            <v xml:space="preserve">MOTOR DIESEL </v>
          </cell>
          <cell r="D1271" t="str">
            <v>SISTEMA CONTROL ELECTRONICO (ECM)</v>
          </cell>
        </row>
        <row r="1272">
          <cell r="A1272">
            <v>492</v>
          </cell>
          <cell r="B1272" t="str">
            <v>SENSOR TEMPERATURA AGUA</v>
          </cell>
          <cell r="C1272" t="str">
            <v xml:space="preserve">MOTOR DIESEL </v>
          </cell>
          <cell r="D1272" t="str">
            <v>SISTEMA CONTROL ELECTRONICO (ECM)</v>
          </cell>
        </row>
        <row r="1273">
          <cell r="A1273">
            <v>493</v>
          </cell>
          <cell r="B1273" t="str">
            <v>SENSOR TEMPERATURA ESCAPE</v>
          </cell>
          <cell r="C1273" t="str">
            <v xml:space="preserve">MOTOR DIESEL </v>
          </cell>
          <cell r="D1273" t="str">
            <v>SISTEMA CONTROL ELECTRONICO (ECM)</v>
          </cell>
        </row>
        <row r="1274">
          <cell r="A1274">
            <v>494</v>
          </cell>
          <cell r="B1274" t="str">
            <v>SENSOR TIEMPO POSICION</v>
          </cell>
          <cell r="C1274" t="str">
            <v xml:space="preserve">MOTOR DIESEL </v>
          </cell>
          <cell r="D1274" t="str">
            <v>SISTEMA CONTROL ELECTRONICO (ECM)</v>
          </cell>
        </row>
        <row r="1275">
          <cell r="A1275">
            <v>495</v>
          </cell>
          <cell r="B1275" t="str">
            <v>SENSOR VELOCIDAD</v>
          </cell>
          <cell r="C1275" t="str">
            <v xml:space="preserve">MOTOR DIESEL </v>
          </cell>
          <cell r="D1275" t="str">
            <v>SISTEMA CONTROL ELECTRONICO (ECM)</v>
          </cell>
        </row>
        <row r="1276">
          <cell r="A1276">
            <v>496</v>
          </cell>
          <cell r="B1276" t="str">
            <v>SENSOR VELOCIDAD TIEMPO</v>
          </cell>
          <cell r="C1276" t="str">
            <v xml:space="preserve">MOTOR DIESEL </v>
          </cell>
          <cell r="D1276" t="str">
            <v>SISTEMA CONTROL ELECTRONICO (ECM)</v>
          </cell>
        </row>
        <row r="1277">
          <cell r="A1277">
            <v>502</v>
          </cell>
          <cell r="B1277" t="str">
            <v>ASPA VENTILADOR</v>
          </cell>
          <cell r="C1277" t="str">
            <v xml:space="preserve">MOTOR DIESEL </v>
          </cell>
          <cell r="D1277" t="str">
            <v>SISTEMA ENFRIAMIENTO</v>
          </cell>
        </row>
        <row r="1278">
          <cell r="A1278">
            <v>504</v>
          </cell>
          <cell r="B1278" t="str">
            <v>BOMBA AGUA AUXILIAR (TURBO Y AFTERCOOLER)</v>
          </cell>
          <cell r="C1278" t="str">
            <v xml:space="preserve">MOTOR DIESEL </v>
          </cell>
          <cell r="D1278" t="str">
            <v>SISTEMA ENFRIAMIENTO</v>
          </cell>
        </row>
        <row r="1279">
          <cell r="A1279">
            <v>505</v>
          </cell>
          <cell r="B1279" t="str">
            <v>BOMBA AGUA PRINCIPAL (MOTOR)</v>
          </cell>
          <cell r="C1279" t="str">
            <v xml:space="preserve">MOTOR DIESEL </v>
          </cell>
          <cell r="D1279" t="str">
            <v>SISTEMA ENFRIAMIENTO</v>
          </cell>
        </row>
        <row r="1280">
          <cell r="A1280">
            <v>507</v>
          </cell>
          <cell r="B1280" t="str">
            <v>CORREAS</v>
          </cell>
          <cell r="C1280" t="str">
            <v xml:space="preserve">MOTOR DIESEL </v>
          </cell>
          <cell r="D1280" t="str">
            <v>SISTEMA ENFRIAMIENTO</v>
          </cell>
        </row>
        <row r="1281">
          <cell r="A1281">
            <v>508</v>
          </cell>
          <cell r="B1281" t="str">
            <v>CUBO VENTILADOR</v>
          </cell>
          <cell r="C1281" t="str">
            <v xml:space="preserve">MOTOR DIESEL </v>
          </cell>
          <cell r="D1281" t="str">
            <v>SISTEMA ENFRIAMIENTO</v>
          </cell>
        </row>
        <row r="1282">
          <cell r="A1282">
            <v>517</v>
          </cell>
          <cell r="B1282" t="str">
            <v>POLEAS</v>
          </cell>
          <cell r="C1282" t="str">
            <v xml:space="preserve">MOTOR DIESEL </v>
          </cell>
          <cell r="D1282" t="str">
            <v>SISTEMA ENFRIAMIENTO</v>
          </cell>
        </row>
        <row r="1283">
          <cell r="A1283">
            <v>518</v>
          </cell>
          <cell r="B1283" t="str">
            <v>RADIADOR</v>
          </cell>
          <cell r="C1283" t="str">
            <v xml:space="preserve">MOTOR DIESEL </v>
          </cell>
          <cell r="D1283" t="str">
            <v>SISTEMA ENFRIAMIENTO</v>
          </cell>
        </row>
        <row r="1284">
          <cell r="A1284">
            <v>519</v>
          </cell>
          <cell r="B1284" t="str">
            <v>TERMOSTATO</v>
          </cell>
          <cell r="C1284" t="str">
            <v xml:space="preserve">MOTOR DIESEL </v>
          </cell>
          <cell r="D1284" t="str">
            <v>SISTEMA ENFRIAMIENTO</v>
          </cell>
        </row>
        <row r="1285">
          <cell r="A1285">
            <v>529</v>
          </cell>
          <cell r="B1285" t="str">
            <v>BOMBA ACEITE MOTOR</v>
          </cell>
          <cell r="C1285" t="str">
            <v xml:space="preserve">MOTOR DIESEL </v>
          </cell>
          <cell r="D1285" t="str">
            <v>SISTEMA LUBRICACION</v>
          </cell>
        </row>
        <row r="1286">
          <cell r="A1286">
            <v>530</v>
          </cell>
          <cell r="B1286" t="str">
            <v>BOMBA PRELUBRICADOR</v>
          </cell>
          <cell r="C1286" t="str">
            <v xml:space="preserve">MOTOR DIESEL </v>
          </cell>
          <cell r="D1286" t="str">
            <v>SISTEMA LUBRICACION</v>
          </cell>
        </row>
        <row r="1287">
          <cell r="A1287">
            <v>531</v>
          </cell>
          <cell r="B1287" t="str">
            <v>FILTRO ACEITE MOTOR</v>
          </cell>
          <cell r="C1287" t="str">
            <v xml:space="preserve">MOTOR DIESEL </v>
          </cell>
          <cell r="D1287" t="str">
            <v>SISTEMA LUBRICACION</v>
          </cell>
        </row>
        <row r="1288">
          <cell r="A1288">
            <v>560</v>
          </cell>
          <cell r="B1288" t="str">
            <v>ARO FISURADO</v>
          </cell>
          <cell r="C1288" t="str">
            <v>NEUMATICOS</v>
          </cell>
          <cell r="D1288" t="str">
            <v>Neumaticos</v>
          </cell>
        </row>
        <row r="1289">
          <cell r="A1289">
            <v>561</v>
          </cell>
          <cell r="B1289" t="str">
            <v>CORTE  NEUMATICO</v>
          </cell>
          <cell r="C1289" t="str">
            <v>NEUMATICOS</v>
          </cell>
          <cell r="D1289" t="str">
            <v>Neumaticos</v>
          </cell>
        </row>
        <row r="1290">
          <cell r="A1290">
            <v>562</v>
          </cell>
          <cell r="B1290" t="str">
            <v>IMPACTO NEUMATICO</v>
          </cell>
          <cell r="C1290" t="str">
            <v>NEUMATICOS</v>
          </cell>
          <cell r="D1290" t="str">
            <v>Neumaticos</v>
          </cell>
        </row>
        <row r="1291">
          <cell r="A1291">
            <v>563</v>
          </cell>
          <cell r="B1291" t="str">
            <v>O-RING</v>
          </cell>
          <cell r="C1291" t="str">
            <v>NEUMATICOS</v>
          </cell>
          <cell r="D1291" t="str">
            <v>Neumaticos</v>
          </cell>
        </row>
        <row r="1292">
          <cell r="A1292">
            <v>569</v>
          </cell>
          <cell r="B1292" t="str">
            <v>PAREAMIENTO DE GOMA  TRASERO</v>
          </cell>
          <cell r="C1292" t="str">
            <v>NEUMATICOS</v>
          </cell>
          <cell r="D1292" t="str">
            <v>Neumaticos</v>
          </cell>
        </row>
        <row r="1293">
          <cell r="A1293">
            <v>571</v>
          </cell>
          <cell r="B1293" t="str">
            <v>RETORQUEO NEUMATICO</v>
          </cell>
          <cell r="C1293" t="str">
            <v>NEUMATICOS</v>
          </cell>
          <cell r="D1293" t="str">
            <v>Neumaticos</v>
          </cell>
        </row>
        <row r="1294">
          <cell r="A1294">
            <v>761</v>
          </cell>
          <cell r="B1294" t="str">
            <v>BARRA DE DIRECCION</v>
          </cell>
          <cell r="C1294" t="str">
            <v>SISTEMA DIRECCION</v>
          </cell>
          <cell r="D1294" t="str">
            <v>Barra direccion</v>
          </cell>
        </row>
        <row r="1295">
          <cell r="A1295">
            <v>762</v>
          </cell>
          <cell r="B1295" t="str">
            <v>BOMBA AUXILIAR DE DIRECCION</v>
          </cell>
          <cell r="C1295" t="str">
            <v>SISTEMA DIRECCION</v>
          </cell>
          <cell r="D1295" t="str">
            <v>Sistema direccion auxiliar</v>
          </cell>
        </row>
        <row r="1296">
          <cell r="A1296">
            <v>769</v>
          </cell>
          <cell r="B1296" t="str">
            <v>MASAS DELANTERAS</v>
          </cell>
          <cell r="C1296" t="str">
            <v>SISTEMA DIRECCION</v>
          </cell>
          <cell r="D1296" t="str">
            <v>Cubos de ruedas</v>
          </cell>
        </row>
        <row r="1297">
          <cell r="A1297">
            <v>850</v>
          </cell>
          <cell r="B1297" t="str">
            <v xml:space="preserve">ALTERNADOR 24 VOLT </v>
          </cell>
          <cell r="C1297" t="str">
            <v>SISTEMA ELECTRICO</v>
          </cell>
          <cell r="D1297" t="str">
            <v>Alternador 24V</v>
          </cell>
        </row>
        <row r="1298">
          <cell r="A1298">
            <v>851</v>
          </cell>
          <cell r="B1298" t="str">
            <v>ALTERNADOR 80 VOLT</v>
          </cell>
          <cell r="C1298" t="str">
            <v>SISTEMA ELECTRICO</v>
          </cell>
          <cell r="D1298" t="str">
            <v>Alternador 24V</v>
          </cell>
        </row>
        <row r="1299">
          <cell r="A1299">
            <v>858</v>
          </cell>
          <cell r="B1299" t="str">
            <v>BATERIAS</v>
          </cell>
          <cell r="C1299" t="str">
            <v>SISTEMA ELECTRICO</v>
          </cell>
          <cell r="D1299" t="str">
            <v>Baterias 12V</v>
          </cell>
        </row>
        <row r="1300">
          <cell r="A1300">
            <v>863</v>
          </cell>
          <cell r="B1300" t="str">
            <v>CIRCUITOS Y FUSIBLES</v>
          </cell>
          <cell r="C1300" t="str">
            <v>SISTEMA ELECTRICO</v>
          </cell>
          <cell r="D1300" t="str">
            <v>Circuitos y fusibles</v>
          </cell>
        </row>
        <row r="1301">
          <cell r="A1301">
            <v>887</v>
          </cell>
          <cell r="B1301" t="str">
            <v>SISTEMA DE ILUMINACION</v>
          </cell>
          <cell r="C1301" t="str">
            <v>SISTEMA ELECTRICO</v>
          </cell>
          <cell r="D1301" t="str">
            <v>Iluminacion</v>
          </cell>
        </row>
        <row r="1302">
          <cell r="A1302">
            <v>900</v>
          </cell>
          <cell r="B1302" t="str">
            <v>ARNES CABINA</v>
          </cell>
          <cell r="C1302" t="str">
            <v>SISTEMA ELECTRICO</v>
          </cell>
          <cell r="D1302" t="str">
            <v>ARNES</v>
          </cell>
        </row>
        <row r="1303">
          <cell r="A1303">
            <v>901</v>
          </cell>
          <cell r="B1303" t="str">
            <v>ARNES CHASSIS</v>
          </cell>
          <cell r="C1303" t="str">
            <v>SISTEMA ELECTRICO</v>
          </cell>
          <cell r="D1303" t="str">
            <v>ARNES</v>
          </cell>
        </row>
        <row r="1304">
          <cell r="A1304">
            <v>902</v>
          </cell>
          <cell r="B1304" t="str">
            <v>ARNES ILUMINACION</v>
          </cell>
          <cell r="C1304" t="str">
            <v>SISTEMA ELECTRICO</v>
          </cell>
          <cell r="D1304" t="str">
            <v>ARNES</v>
          </cell>
        </row>
        <row r="1305">
          <cell r="A1305">
            <v>903</v>
          </cell>
          <cell r="B1305" t="str">
            <v>ARNES IMPLEMENTO</v>
          </cell>
          <cell r="C1305" t="str">
            <v>SISTEMA ELECTRICO</v>
          </cell>
          <cell r="D1305" t="str">
            <v>ARNES</v>
          </cell>
        </row>
        <row r="1306">
          <cell r="A1306">
            <v>904</v>
          </cell>
          <cell r="B1306" t="str">
            <v>ARNES MOTOR DIESEL</v>
          </cell>
          <cell r="C1306" t="str">
            <v>SISTEMA ELECTRICO</v>
          </cell>
          <cell r="D1306" t="str">
            <v>ARNES</v>
          </cell>
        </row>
        <row r="1307">
          <cell r="A1307">
            <v>905</v>
          </cell>
          <cell r="B1307" t="str">
            <v>ARNES TRANSMISION</v>
          </cell>
          <cell r="C1307" t="str">
            <v>SISTEMA ELECTRICO</v>
          </cell>
          <cell r="D1307" t="str">
            <v>ARNES</v>
          </cell>
        </row>
        <row r="1308">
          <cell r="A1308">
            <v>911</v>
          </cell>
          <cell r="B1308" t="str">
            <v>ECM IMPLEMENTO</v>
          </cell>
          <cell r="C1308" t="str">
            <v>SISTEMA ELECTRICO</v>
          </cell>
          <cell r="D1308" t="str">
            <v>ECM</v>
          </cell>
        </row>
        <row r="1309">
          <cell r="A1309">
            <v>912</v>
          </cell>
          <cell r="B1309" t="str">
            <v>ECM MOTOR</v>
          </cell>
          <cell r="C1309" t="str">
            <v>SISTEMA ELECTRICO</v>
          </cell>
          <cell r="D1309" t="str">
            <v>ECM</v>
          </cell>
        </row>
        <row r="1310">
          <cell r="A1310">
            <v>913</v>
          </cell>
          <cell r="B1310" t="str">
            <v>ECM TRANSMISION</v>
          </cell>
          <cell r="C1310" t="str">
            <v>SISTEMA ELECTRICO</v>
          </cell>
          <cell r="D1310" t="str">
            <v>ECM</v>
          </cell>
        </row>
        <row r="1311">
          <cell r="A1311">
            <v>914</v>
          </cell>
          <cell r="B1311" t="str">
            <v>ECM VIMS (SISTEMA MONITOREO INFORMACION VITAL)</v>
          </cell>
          <cell r="C1311" t="str">
            <v>SISTEMA ELECTRICO</v>
          </cell>
          <cell r="D1311" t="str">
            <v>ECM</v>
          </cell>
        </row>
        <row r="1312">
          <cell r="A1312">
            <v>804</v>
          </cell>
          <cell r="B1312" t="str">
            <v>FRENO DE ESTACIONAMIENTO</v>
          </cell>
          <cell r="C1312" t="str">
            <v>SISTEMA FRENOS</v>
          </cell>
          <cell r="D1312" t="str">
            <v>Freno</v>
          </cell>
        </row>
        <row r="1313">
          <cell r="A1313">
            <v>807</v>
          </cell>
          <cell r="B1313" t="str">
            <v>FRENO DE SERVICIO</v>
          </cell>
          <cell r="C1313" t="str">
            <v>SISTEMA FRENOS</v>
          </cell>
          <cell r="D1313" t="str">
            <v>Freno</v>
          </cell>
        </row>
        <row r="1314">
          <cell r="A1314">
            <v>808</v>
          </cell>
          <cell r="B1314" t="str">
            <v>FRENO DELANTERO</v>
          </cell>
          <cell r="C1314" t="str">
            <v>SISTEMA FRENOS</v>
          </cell>
          <cell r="D1314" t="str">
            <v>Freno</v>
          </cell>
        </row>
        <row r="1315">
          <cell r="A1315">
            <v>809</v>
          </cell>
          <cell r="B1315" t="str">
            <v>FRENO TRASERO</v>
          </cell>
          <cell r="C1315" t="str">
            <v>SISTEMA FRENOS</v>
          </cell>
          <cell r="D1315" t="str">
            <v>Freno</v>
          </cell>
        </row>
        <row r="1316">
          <cell r="A1316">
            <v>1083</v>
          </cell>
          <cell r="B1316" t="str">
            <v>ACUMULADOR DE AMORTIGUACION</v>
          </cell>
          <cell r="C1316" t="str">
            <v>SISTEMA HIDRAULICO</v>
          </cell>
          <cell r="D1316" t="str">
            <v>Acumulador sistema hidráulico</v>
          </cell>
        </row>
        <row r="1317">
          <cell r="A1317">
            <v>1090</v>
          </cell>
          <cell r="B1317" t="str">
            <v>BOMBA HIDRÁULICA</v>
          </cell>
          <cell r="C1317" t="str">
            <v>SISTEMA HIDRAULICO</v>
          </cell>
          <cell r="D1317" t="str">
            <v>Bomba sistema hidraulico</v>
          </cell>
        </row>
        <row r="1318">
          <cell r="A1318">
            <v>1096</v>
          </cell>
          <cell r="B1318" t="str">
            <v>CILINDRO INCLINACION RUEDA DERECHA</v>
          </cell>
          <cell r="C1318" t="str">
            <v>SISTEMA HIDRAULICO</v>
          </cell>
          <cell r="D1318" t="str">
            <v>Cilindros hidraulicos</v>
          </cell>
        </row>
        <row r="1319">
          <cell r="A1319">
            <v>1097</v>
          </cell>
          <cell r="B1319" t="str">
            <v>CILINDRO INCLINACION RUEDA IZQUIERDA</v>
          </cell>
          <cell r="C1319" t="str">
            <v>SISTEMA HIDRAULICO</v>
          </cell>
          <cell r="D1319" t="str">
            <v>Cilindros hidraulicos</v>
          </cell>
        </row>
        <row r="1320">
          <cell r="A1320">
            <v>1100</v>
          </cell>
          <cell r="B1320" t="str">
            <v>CILINDRO RIPPER</v>
          </cell>
          <cell r="C1320" t="str">
            <v>SISTEMA HIDRAULICO</v>
          </cell>
          <cell r="D1320" t="str">
            <v>Cilindros hidraulicos</v>
          </cell>
        </row>
        <row r="1321">
          <cell r="A1321">
            <v>1102</v>
          </cell>
          <cell r="B1321" t="str">
            <v>CILINDROS DE ARTICULACION</v>
          </cell>
          <cell r="C1321" t="str">
            <v>SISTEMA HIDRAULICO</v>
          </cell>
          <cell r="D1321" t="str">
            <v>Cilindros hidraulicos</v>
          </cell>
        </row>
        <row r="1322">
          <cell r="A1322">
            <v>1103</v>
          </cell>
          <cell r="B1322" t="str">
            <v>CILINDROS DE DIRECCION</v>
          </cell>
          <cell r="C1322" t="str">
            <v>SISTEMA HIDRAULICO</v>
          </cell>
          <cell r="D1322" t="str">
            <v>Cilindros hidraulicos</v>
          </cell>
        </row>
        <row r="1323">
          <cell r="A1323">
            <v>1104</v>
          </cell>
          <cell r="B1323" t="str">
            <v>CILINDROS DE LEVANTE</v>
          </cell>
          <cell r="C1323" t="str">
            <v>SISTEMA HIDRAULICO</v>
          </cell>
          <cell r="D1323" t="str">
            <v>Cilindros hidraulicos</v>
          </cell>
        </row>
        <row r="1324">
          <cell r="A1324">
            <v>1109</v>
          </cell>
          <cell r="B1324" t="str">
            <v>CILINDROS DESPLAZAMIENTO HOJA</v>
          </cell>
          <cell r="C1324" t="str">
            <v>SISTEMA HIDRAULICO</v>
          </cell>
          <cell r="D1324" t="str">
            <v>Cilindros hidraulicos</v>
          </cell>
        </row>
        <row r="1325">
          <cell r="A1325">
            <v>1110</v>
          </cell>
          <cell r="B1325" t="str">
            <v>CILINDROS DRAWBAR</v>
          </cell>
          <cell r="C1325" t="str">
            <v>SISTEMA HIDRAULICO</v>
          </cell>
          <cell r="D1325" t="str">
            <v>Cilindros hidraulicos</v>
          </cell>
        </row>
        <row r="1326">
          <cell r="A1326">
            <v>1113</v>
          </cell>
          <cell r="B1326" t="str">
            <v>CILINDROS INCLINACION HOJA</v>
          </cell>
          <cell r="C1326" t="str">
            <v>SISTEMA HIDRAULICO</v>
          </cell>
          <cell r="D1326" t="str">
            <v>Cilindros hidraulicos</v>
          </cell>
        </row>
        <row r="1327">
          <cell r="A1327">
            <v>1123</v>
          </cell>
          <cell r="B1327" t="str">
            <v>ESTANQUE HIDRAULICO</v>
          </cell>
          <cell r="C1327" t="str">
            <v>SISTEMA HIDRAULICO</v>
          </cell>
          <cell r="D1327" t="str">
            <v>Estanque hidraulico</v>
          </cell>
        </row>
        <row r="1328">
          <cell r="A1328">
            <v>1125</v>
          </cell>
          <cell r="B1328" t="str">
            <v>FILTRO DE RETORNO</v>
          </cell>
          <cell r="C1328" t="str">
            <v>SISTEMA HIDRAULICO</v>
          </cell>
          <cell r="D1328" t="str">
            <v>Filtro sistema hidraulico</v>
          </cell>
        </row>
        <row r="1329">
          <cell r="A1329">
            <v>1126</v>
          </cell>
          <cell r="B1329" t="str">
            <v>FILTRO DE SUCCIÓN</v>
          </cell>
          <cell r="C1329" t="str">
            <v>SISTEMA HIDRAULICO</v>
          </cell>
          <cell r="D1329" t="str">
            <v>Filtro sistema hidraulico</v>
          </cell>
        </row>
        <row r="1330">
          <cell r="A1330">
            <v>1129</v>
          </cell>
          <cell r="B1330" t="str">
            <v>LINEAS Y MANGUERAS</v>
          </cell>
          <cell r="C1330" t="str">
            <v>SISTEMA HIDRAULICO</v>
          </cell>
          <cell r="D1330" t="str">
            <v>Lineas sistema hidraulico</v>
          </cell>
        </row>
        <row r="1331">
          <cell r="A1331">
            <v>1130</v>
          </cell>
          <cell r="B1331" t="str">
            <v>MANDO TORNAMESA</v>
          </cell>
          <cell r="C1331" t="str">
            <v>SISTEMA HIDRAULICO</v>
          </cell>
          <cell r="D1331" t="str">
            <v>Sistema hidraulico tornamesa</v>
          </cell>
        </row>
        <row r="1332">
          <cell r="A1332">
            <v>1140</v>
          </cell>
          <cell r="B1332" t="str">
            <v>VÁLVULAS DE CONTROL</v>
          </cell>
          <cell r="C1332" t="str">
            <v>SISTEMA HIDRAULICO</v>
          </cell>
          <cell r="D1332" t="str">
            <v>Valvula control sistema hidraulico</v>
          </cell>
        </row>
        <row r="1333">
          <cell r="A1333">
            <v>1189</v>
          </cell>
          <cell r="B1333" t="str">
            <v>LUBRICACION</v>
          </cell>
          <cell r="C1333" t="str">
            <v>SISTEMA LUBRICACION</v>
          </cell>
          <cell r="D1333" t="str">
            <v>Sistema lubricacion</v>
          </cell>
        </row>
        <row r="1334">
          <cell r="A1334">
            <v>1190</v>
          </cell>
          <cell r="B1334" t="str">
            <v>BOMBA DE ENGRASE</v>
          </cell>
          <cell r="C1334" t="str">
            <v>SISTEMA LUBRICACION</v>
          </cell>
          <cell r="D1334" t="str">
            <v>Sistema lubricación</v>
          </cell>
        </row>
        <row r="1335">
          <cell r="A1335">
            <v>1195</v>
          </cell>
          <cell r="B1335" t="str">
            <v xml:space="preserve">INYECTORES LUBRICACION </v>
          </cell>
          <cell r="C1335" t="str">
            <v>SISTEMA LUBRICACION</v>
          </cell>
          <cell r="D1335" t="str">
            <v>Sistema lubricacion</v>
          </cell>
        </row>
        <row r="1336">
          <cell r="A1336">
            <v>1198</v>
          </cell>
          <cell r="B1336" t="str">
            <v>LINEAS GRASA</v>
          </cell>
          <cell r="C1336" t="str">
            <v>SISTEMA LUBRICACION</v>
          </cell>
          <cell r="D1336" t="str">
            <v>Sistema lubricacion</v>
          </cell>
        </row>
        <row r="1337">
          <cell r="A1337">
            <v>1201</v>
          </cell>
          <cell r="B1337" t="str">
            <v xml:space="preserve">MANGUERA DE GRASA </v>
          </cell>
          <cell r="C1337" t="str">
            <v>SISTEMA LUBRICACION</v>
          </cell>
          <cell r="D1337" t="str">
            <v>Sistema lubricacion</v>
          </cell>
        </row>
        <row r="1338">
          <cell r="A1338">
            <v>1209</v>
          </cell>
          <cell r="B1338" t="str">
            <v>SISTEMA CENTRALIZADO GRASA</v>
          </cell>
          <cell r="C1338" t="str">
            <v>SISTEMA LUBRICACION</v>
          </cell>
          <cell r="D1338" t="str">
            <v>Sistema centralizado lubricacion</v>
          </cell>
        </row>
        <row r="1339">
          <cell r="A1339">
            <v>1212</v>
          </cell>
          <cell r="B1339" t="str">
            <v>VALVULA VENTEO SISTEMA</v>
          </cell>
          <cell r="C1339" t="str">
            <v>SISTEMA LUBRICACION</v>
          </cell>
          <cell r="D1339" t="str">
            <v>Sistema centralizado lubricacion</v>
          </cell>
        </row>
        <row r="1340">
          <cell r="A1340">
            <v>1215</v>
          </cell>
          <cell r="B1340" t="str">
            <v>FILTRO</v>
          </cell>
          <cell r="C1340" t="str">
            <v>SISTEMA LUBRICACION</v>
          </cell>
          <cell r="D1340" t="str">
            <v>Filtro sistema centralizado lubricacion</v>
          </cell>
        </row>
        <row r="1341">
          <cell r="A1341">
            <v>1216</v>
          </cell>
          <cell r="B1341" t="str">
            <v>INTERRUPTOR DE PRESION</v>
          </cell>
          <cell r="C1341" t="str">
            <v>SISTEMA LUBRICACION</v>
          </cell>
          <cell r="D1341" t="str">
            <v>Sistema control lubricacion</v>
          </cell>
        </row>
        <row r="1342">
          <cell r="A1342">
            <v>1221</v>
          </cell>
          <cell r="B1342" t="str">
            <v>COMPRESOR DE AIRE</v>
          </cell>
          <cell r="C1342" t="str">
            <v>SISTEMA NEUMATICO</v>
          </cell>
          <cell r="D1342" t="str">
            <v>Compresor aire</v>
          </cell>
        </row>
        <row r="1343">
          <cell r="A1343">
            <v>1222</v>
          </cell>
          <cell r="B1343" t="str">
            <v>ESTANQUE DE AIRE</v>
          </cell>
          <cell r="C1343" t="str">
            <v>SISTEMA NEUMATICO</v>
          </cell>
          <cell r="D1343" t="str">
            <v>Estanque aire</v>
          </cell>
        </row>
        <row r="1344">
          <cell r="A1344">
            <v>1230</v>
          </cell>
          <cell r="B1344" t="str">
            <v>VALVULA DE COMPRESOR</v>
          </cell>
          <cell r="C1344" t="str">
            <v>SISTEMA NEUMATICO</v>
          </cell>
          <cell r="D1344" t="str">
            <v>Valvula compresor</v>
          </cell>
        </row>
        <row r="1345">
          <cell r="A1345">
            <v>1348</v>
          </cell>
          <cell r="B1345" t="str">
            <v>ALARMA ACCION SONORA</v>
          </cell>
          <cell r="C1345" t="str">
            <v>SISTEMA PROTECCION Y ALARMAS</v>
          </cell>
          <cell r="D1345" t="str">
            <v>Alarma</v>
          </cell>
        </row>
        <row r="1346">
          <cell r="A1346">
            <v>1349</v>
          </cell>
          <cell r="B1346" t="str">
            <v>ALARMA RETROCESO</v>
          </cell>
          <cell r="C1346" t="str">
            <v>SISTEMA PROTECCION Y ALARMAS</v>
          </cell>
          <cell r="D1346" t="str">
            <v>Alarma</v>
          </cell>
        </row>
        <row r="1347">
          <cell r="A1347">
            <v>1353</v>
          </cell>
          <cell r="B1347" t="str">
            <v>LUZ ALARMA</v>
          </cell>
          <cell r="C1347" t="str">
            <v>SISTEMA PROTECCION Y ALARMAS</v>
          </cell>
          <cell r="D1347" t="str">
            <v>Luz alarma</v>
          </cell>
        </row>
        <row r="1348">
          <cell r="A1348">
            <v>1366</v>
          </cell>
          <cell r="B1348" t="str">
            <v>SISTEMA CONTRA INCENDIOS</v>
          </cell>
          <cell r="C1348" t="str">
            <v>SISTEMA PROTECCION Y ALARMAS</v>
          </cell>
          <cell r="D1348" t="str">
            <v>Sin subsistema</v>
          </cell>
        </row>
        <row r="1349">
          <cell r="A1349">
            <v>1413</v>
          </cell>
          <cell r="B1349" t="str">
            <v>BOMBA DE BLOQUEO DIFERENCIAL</v>
          </cell>
          <cell r="C1349" t="str">
            <v>TRANSMISION Y TREN DE MANDO</v>
          </cell>
          <cell r="D1349" t="str">
            <v>Bomba sistema transmision</v>
          </cell>
        </row>
        <row r="1350">
          <cell r="A1350">
            <v>1414</v>
          </cell>
          <cell r="B1350" t="str">
            <v>BOMBA DE TRANSMISIÓN</v>
          </cell>
          <cell r="C1350" t="str">
            <v>TRANSMISION Y TREN DE MANDO</v>
          </cell>
          <cell r="D1350" t="str">
            <v>Bomba sistema transmision</v>
          </cell>
        </row>
        <row r="1351">
          <cell r="A1351">
            <v>1416</v>
          </cell>
          <cell r="B1351" t="str">
            <v>CAJA DE TRANSFERENCIA (PTO?)</v>
          </cell>
          <cell r="C1351" t="str">
            <v>TRANSMISION Y TREN DE MANDO</v>
          </cell>
          <cell r="D1351" t="str">
            <v>Diferencial</v>
          </cell>
        </row>
        <row r="1352">
          <cell r="A1352">
            <v>1420</v>
          </cell>
          <cell r="B1352" t="str">
            <v>DIFERENCIAL DELANTERO</v>
          </cell>
          <cell r="C1352" t="str">
            <v>TRANSMISION Y TREN DE MANDO</v>
          </cell>
          <cell r="D1352" t="str">
            <v>Diferencial</v>
          </cell>
        </row>
        <row r="1353">
          <cell r="A1353">
            <v>1421</v>
          </cell>
          <cell r="B1353" t="str">
            <v>DIFERENCIAL TRASERO</v>
          </cell>
          <cell r="C1353" t="str">
            <v>TRANSMISION Y TREN DE MANDO</v>
          </cell>
          <cell r="D1353" t="str">
            <v>Diferencial</v>
          </cell>
        </row>
        <row r="1354">
          <cell r="A1354">
            <v>1422</v>
          </cell>
          <cell r="B1354" t="str">
            <v>EJE DELANTERO</v>
          </cell>
          <cell r="C1354" t="str">
            <v>TRANSMISION Y TREN DE MANDO</v>
          </cell>
          <cell r="D1354" t="str">
            <v>Eje ruedas</v>
          </cell>
        </row>
        <row r="1355">
          <cell r="A1355">
            <v>1423</v>
          </cell>
          <cell r="B1355" t="str">
            <v>EJE TRASERO</v>
          </cell>
          <cell r="C1355" t="str">
            <v>TRANSMISION Y TREN DE MANDO</v>
          </cell>
          <cell r="D1355" t="str">
            <v>Eje ruedas</v>
          </cell>
        </row>
        <row r="1356">
          <cell r="A1356">
            <v>1424</v>
          </cell>
          <cell r="B1356" t="str">
            <v>FILTRO DE TRANSMISIÓN</v>
          </cell>
          <cell r="C1356" t="str">
            <v>TRANSMISION Y TREN DE MANDO</v>
          </cell>
          <cell r="D1356" t="str">
            <v>Fitro transmision</v>
          </cell>
        </row>
        <row r="1357">
          <cell r="A1357">
            <v>1425</v>
          </cell>
          <cell r="B1357" t="str">
            <v>MANDO FINAL DERECHO</v>
          </cell>
          <cell r="C1357" t="str">
            <v>TRANSMISION Y TREN DE MANDO</v>
          </cell>
          <cell r="D1357" t="str">
            <v>Mando final</v>
          </cell>
        </row>
        <row r="1358">
          <cell r="A1358">
            <v>1426</v>
          </cell>
          <cell r="B1358" t="str">
            <v>MANDO FINAL IZQUIERDO</v>
          </cell>
          <cell r="C1358" t="str">
            <v>TRANSMISION Y TREN DE MANDO</v>
          </cell>
          <cell r="D1358" t="str">
            <v>Mando final</v>
          </cell>
        </row>
        <row r="1359">
          <cell r="A1359">
            <v>1430</v>
          </cell>
          <cell r="B1359" t="str">
            <v>RADIADOR (ENFRIADOR TRANSMISION)</v>
          </cell>
          <cell r="C1359" t="str">
            <v>TRANSMISION Y TREN DE MANDO</v>
          </cell>
          <cell r="D1359" t="str">
            <v>Enfriamiento transmision</v>
          </cell>
        </row>
        <row r="1360">
          <cell r="A1360">
            <v>1431</v>
          </cell>
          <cell r="B1360" t="str">
            <v>SOPORTE CENTRAL</v>
          </cell>
          <cell r="C1360" t="str">
            <v>TRANSMISION Y TREN DE MANDO</v>
          </cell>
          <cell r="D1360" t="str">
            <v>Suporte</v>
          </cell>
        </row>
        <row r="1361">
          <cell r="A1361">
            <v>1432</v>
          </cell>
          <cell r="B1361" t="str">
            <v>TRANSMISION</v>
          </cell>
          <cell r="C1361" t="str">
            <v>TRANSMISION Y TREN DE MANDO</v>
          </cell>
          <cell r="D1361" t="str">
            <v>Transmision</v>
          </cell>
        </row>
        <row r="1362">
          <cell r="A1362">
            <v>1433</v>
          </cell>
          <cell r="B1362" t="str">
            <v>TRANSMISIÓN EN TANDEM</v>
          </cell>
          <cell r="C1362" t="str">
            <v>TRANSMISION Y TREN DE MANDO</v>
          </cell>
          <cell r="D1362" t="str">
            <v>Transmision</v>
          </cell>
        </row>
        <row r="1363">
          <cell r="A1363">
            <v>1434</v>
          </cell>
          <cell r="B1363" t="str">
            <v>TRANSMISIÓN HYDROSHIFT</v>
          </cell>
          <cell r="C1363" t="str">
            <v>TRANSMISION Y TREN DE MANDO</v>
          </cell>
          <cell r="D1363" t="str">
            <v>Transmision</v>
          </cell>
        </row>
        <row r="1364">
          <cell r="A1364">
            <v>1435</v>
          </cell>
          <cell r="B1364" t="str">
            <v>UNION MOTOR TRANSMISION</v>
          </cell>
          <cell r="C1364" t="str">
            <v>TRANSMISION Y TREN DE MANDO</v>
          </cell>
          <cell r="D1364" t="str">
            <v>Acople tranmision</v>
          </cell>
        </row>
        <row r="1365">
          <cell r="A1365">
            <v>1436</v>
          </cell>
          <cell r="B1365" t="str">
            <v>VÁLVULA DE CONTROL</v>
          </cell>
          <cell r="C1365" t="str">
            <v>TRANSMISION Y TREN DE MANDO</v>
          </cell>
          <cell r="D1365" t="str">
            <v>Valvula control de transmision</v>
          </cell>
        </row>
        <row r="1366">
          <cell r="A1366">
            <v>52</v>
          </cell>
          <cell r="B1366" t="str">
            <v>ASIENTO</v>
          </cell>
          <cell r="C1366" t="str">
            <v>CABINA</v>
          </cell>
          <cell r="D1366" t="str">
            <v>Asientos</v>
          </cell>
        </row>
        <row r="1367">
          <cell r="A1367">
            <v>53</v>
          </cell>
          <cell r="B1367" t="str">
            <v>BLOWER AIRE ACONDICIONADO</v>
          </cell>
          <cell r="C1367" t="str">
            <v>CABINA</v>
          </cell>
          <cell r="D1367" t="str">
            <v>Aire acondicionado</v>
          </cell>
        </row>
        <row r="1368">
          <cell r="A1368">
            <v>54</v>
          </cell>
          <cell r="B1368" t="str">
            <v>CAÑERIA</v>
          </cell>
          <cell r="C1368" t="str">
            <v>CABINA</v>
          </cell>
          <cell r="D1368" t="str">
            <v>Aire acondicionado</v>
          </cell>
        </row>
        <row r="1369">
          <cell r="A1369">
            <v>56</v>
          </cell>
          <cell r="B1369" t="str">
            <v>COMPRESOR A/C</v>
          </cell>
          <cell r="C1369" t="str">
            <v>CABINA</v>
          </cell>
          <cell r="D1369" t="str">
            <v>Aire acondicionado</v>
          </cell>
        </row>
        <row r="1370">
          <cell r="A1370">
            <v>57</v>
          </cell>
          <cell r="B1370" t="str">
            <v>CONDENSADOR</v>
          </cell>
          <cell r="C1370" t="str">
            <v>CABINA</v>
          </cell>
          <cell r="D1370" t="str">
            <v>Aire acondicionado</v>
          </cell>
        </row>
        <row r="1371">
          <cell r="A1371">
            <v>58</v>
          </cell>
          <cell r="B1371" t="str">
            <v>DIFUSORES A/C</v>
          </cell>
          <cell r="C1371" t="str">
            <v>CABINA</v>
          </cell>
          <cell r="D1371" t="str">
            <v>Aire acondicionado</v>
          </cell>
        </row>
        <row r="1372">
          <cell r="A1372">
            <v>59</v>
          </cell>
          <cell r="B1372" t="str">
            <v>ESTRUCTURA</v>
          </cell>
          <cell r="C1372" t="str">
            <v>CABINA</v>
          </cell>
          <cell r="D1372" t="str">
            <v>Estructura Cabina</v>
          </cell>
        </row>
        <row r="1373">
          <cell r="A1373">
            <v>60</v>
          </cell>
          <cell r="B1373" t="str">
            <v>FILTRO CABINA</v>
          </cell>
          <cell r="C1373" t="str">
            <v>CABINA</v>
          </cell>
          <cell r="D1373" t="str">
            <v>Aire acondicionado</v>
          </cell>
        </row>
        <row r="1374">
          <cell r="A1374">
            <v>64</v>
          </cell>
          <cell r="B1374" t="str">
            <v>PANEL DE INSTRUMENTOS/JOISTICK</v>
          </cell>
          <cell r="C1374" t="str">
            <v>CABINA</v>
          </cell>
          <cell r="D1374" t="str">
            <v>Instrumentos cabina</v>
          </cell>
        </row>
        <row r="1375">
          <cell r="A1375">
            <v>66</v>
          </cell>
          <cell r="B1375" t="str">
            <v>PUERTAS CABINA</v>
          </cell>
          <cell r="C1375" t="str">
            <v>CABINA</v>
          </cell>
          <cell r="D1375" t="str">
            <v>Acceso cabina</v>
          </cell>
        </row>
        <row r="1376">
          <cell r="A1376">
            <v>67</v>
          </cell>
          <cell r="B1376" t="str">
            <v xml:space="preserve">RADIO COMERCIAL  </v>
          </cell>
          <cell r="C1376" t="str">
            <v>CABINA</v>
          </cell>
          <cell r="D1376" t="str">
            <v>Entretenimiento cabina</v>
          </cell>
        </row>
        <row r="1377">
          <cell r="A1377">
            <v>68</v>
          </cell>
          <cell r="B1377" t="str">
            <v xml:space="preserve">RADIO DE COMUNICACIÓN </v>
          </cell>
          <cell r="C1377" t="str">
            <v>CABINA</v>
          </cell>
          <cell r="D1377" t="str">
            <v>Comunicacion</v>
          </cell>
        </row>
        <row r="1378">
          <cell r="A1378">
            <v>69</v>
          </cell>
          <cell r="B1378" t="str">
            <v>SELLADO CABINA</v>
          </cell>
          <cell r="C1378" t="str">
            <v>CABINA</v>
          </cell>
          <cell r="D1378" t="str">
            <v>Sellado cabina</v>
          </cell>
        </row>
        <row r="1379">
          <cell r="A1379">
            <v>71</v>
          </cell>
          <cell r="B1379" t="str">
            <v xml:space="preserve">SISTEMA DE AIRE ACONDICIONADO </v>
          </cell>
          <cell r="C1379" t="str">
            <v>CABINA</v>
          </cell>
          <cell r="D1379" t="str">
            <v>Aire acondicionado</v>
          </cell>
        </row>
        <row r="1380">
          <cell r="A1380">
            <v>73</v>
          </cell>
          <cell r="B1380" t="str">
            <v xml:space="preserve">SISTEMA DISPATCH </v>
          </cell>
          <cell r="C1380" t="str">
            <v>CABINA</v>
          </cell>
          <cell r="D1380" t="str">
            <v>SISTEMA DISPATCH</v>
          </cell>
        </row>
        <row r="1381">
          <cell r="A1381">
            <v>74</v>
          </cell>
          <cell r="B1381" t="str">
            <v>SWITCH FRENOS</v>
          </cell>
          <cell r="C1381" t="str">
            <v>CABINA</v>
          </cell>
          <cell r="D1381" t="str">
            <v>Switch cabina</v>
          </cell>
        </row>
        <row r="1382">
          <cell r="A1382">
            <v>75</v>
          </cell>
          <cell r="B1382" t="str">
            <v>SWITCH LUCES</v>
          </cell>
          <cell r="C1382" t="str">
            <v>CABINA</v>
          </cell>
          <cell r="D1382" t="str">
            <v>Switch cabina</v>
          </cell>
        </row>
        <row r="1383">
          <cell r="A1383">
            <v>76</v>
          </cell>
          <cell r="B1383" t="str">
            <v>VIDRIOS (PARABRISAS)</v>
          </cell>
          <cell r="C1383" t="str">
            <v>CABINA</v>
          </cell>
          <cell r="D1383" t="str">
            <v>Vidrios</v>
          </cell>
        </row>
        <row r="1384">
          <cell r="A1384">
            <v>77</v>
          </cell>
          <cell r="B1384" t="str">
            <v>BOCINA</v>
          </cell>
          <cell r="C1384" t="str">
            <v>CABINA</v>
          </cell>
          <cell r="D1384" t="str">
            <v>Bocina</v>
          </cell>
        </row>
        <row r="1385">
          <cell r="A1385">
            <v>79</v>
          </cell>
          <cell r="B1385" t="str">
            <v>CINTURON SEGURIDAD ASIENTO PILOTO</v>
          </cell>
          <cell r="C1385" t="str">
            <v>CABINA</v>
          </cell>
          <cell r="D1385" t="str">
            <v>Cinturones seguridad</v>
          </cell>
        </row>
        <row r="1386">
          <cell r="A1386">
            <v>225</v>
          </cell>
          <cell r="B1386" t="str">
            <v>PERNO</v>
          </cell>
          <cell r="C1386" t="str">
            <v>ESTRUCTURAS</v>
          </cell>
          <cell r="D1386" t="str">
            <v>Perno</v>
          </cell>
        </row>
        <row r="1387">
          <cell r="A1387">
            <v>120</v>
          </cell>
          <cell r="B1387" t="str">
            <v>ARO BALDE</v>
          </cell>
          <cell r="C1387" t="str">
            <v>ESTRUCTURAS</v>
          </cell>
          <cell r="D1387" t="str">
            <v>Balde</v>
          </cell>
        </row>
        <row r="1388">
          <cell r="A1388">
            <v>122</v>
          </cell>
          <cell r="B1388" t="str">
            <v>BALANCIN BALDE, LEVER LATCH</v>
          </cell>
          <cell r="C1388" t="str">
            <v>ESTRUCTURAS</v>
          </cell>
          <cell r="D1388" t="str">
            <v>Balde</v>
          </cell>
        </row>
        <row r="1389">
          <cell r="A1389">
            <v>123</v>
          </cell>
          <cell r="B1389" t="str">
            <v>BALDE</v>
          </cell>
          <cell r="C1389" t="str">
            <v>ESTRUCTURAS</v>
          </cell>
          <cell r="D1389" t="str">
            <v>Balde</v>
          </cell>
        </row>
        <row r="1390">
          <cell r="A1390">
            <v>129</v>
          </cell>
          <cell r="B1390" t="str">
            <v>BASTIDOR (SIDE FRAME) DERECHO</v>
          </cell>
          <cell r="C1390" t="str">
            <v>ESTRUCTURAS</v>
          </cell>
          <cell r="D1390" t="str">
            <v>Bastidor</v>
          </cell>
        </row>
        <row r="1391">
          <cell r="A1391">
            <v>130</v>
          </cell>
          <cell r="B1391" t="str">
            <v>BASTIDOR (SIDE FRAME) IZQUIERDO</v>
          </cell>
          <cell r="C1391" t="str">
            <v>ESTRUCTURAS</v>
          </cell>
          <cell r="D1391" t="str">
            <v>Bastidor</v>
          </cell>
        </row>
        <row r="1392">
          <cell r="A1392">
            <v>133</v>
          </cell>
          <cell r="B1392" t="str">
            <v>RUEDA TENSORA DERECHA</v>
          </cell>
          <cell r="C1392" t="str">
            <v>ESTRUCTURAS</v>
          </cell>
          <cell r="D1392" t="str">
            <v>Rueda tensora</v>
          </cell>
        </row>
        <row r="1393">
          <cell r="A1393">
            <v>134</v>
          </cell>
          <cell r="B1393" t="str">
            <v>RUEDA TENSORA IZQUIERDA</v>
          </cell>
          <cell r="C1393" t="str">
            <v>ESTRUCTURAS</v>
          </cell>
          <cell r="D1393" t="str">
            <v>Rueda tensora</v>
          </cell>
        </row>
        <row r="1394">
          <cell r="A1394">
            <v>137</v>
          </cell>
          <cell r="B1394" t="str">
            <v>CABLE ABRIR BALDE (DIPPER TRIP)</v>
          </cell>
          <cell r="C1394" t="str">
            <v>ESTRUCTURAS</v>
          </cell>
          <cell r="D1394" t="str">
            <v>Balde</v>
          </cell>
        </row>
        <row r="1395">
          <cell r="A1395">
            <v>138</v>
          </cell>
          <cell r="B1395" t="str">
            <v>CABLES DE SUSPENSION</v>
          </cell>
          <cell r="C1395" t="str">
            <v>ESTRUCTURAS</v>
          </cell>
          <cell r="D1395" t="str">
            <v>Cables de suspension</v>
          </cell>
        </row>
        <row r="1396">
          <cell r="A1396">
            <v>143</v>
          </cell>
          <cell r="B1396" t="str">
            <v>CAR BODY</v>
          </cell>
          <cell r="C1396" t="str">
            <v>ESTRUCTURAS</v>
          </cell>
          <cell r="D1396" t="str">
            <v>Car body</v>
          </cell>
        </row>
        <row r="1397">
          <cell r="A1397">
            <v>149</v>
          </cell>
          <cell r="B1397" t="str">
            <v>CILINDRO NEUMATICO ESCALERA</v>
          </cell>
          <cell r="C1397" t="str">
            <v>ESTRUCTURAS</v>
          </cell>
          <cell r="D1397" t="str">
            <v>Escalera</v>
          </cell>
        </row>
        <row r="1398">
          <cell r="A1398">
            <v>152</v>
          </cell>
          <cell r="B1398" t="str">
            <v>CREMALLERA</v>
          </cell>
          <cell r="C1398" t="str">
            <v>ESTRUCTURAS</v>
          </cell>
          <cell r="D1398" t="str">
            <v>Cremallera</v>
          </cell>
        </row>
        <row r="1399">
          <cell r="A1399">
            <v>160</v>
          </cell>
          <cell r="B1399" t="str">
            <v>ELEMENTOS DESGASTE</v>
          </cell>
          <cell r="C1399" t="str">
            <v>ESTRUCTURAS</v>
          </cell>
          <cell r="D1399" t="str">
            <v>Elementos desgaste</v>
          </cell>
        </row>
        <row r="1400">
          <cell r="A1400">
            <v>164</v>
          </cell>
          <cell r="B1400" t="str">
            <v>ESPEJO DERECHO</v>
          </cell>
          <cell r="C1400" t="str">
            <v>ESTRUCTURAS</v>
          </cell>
          <cell r="D1400" t="str">
            <v>Espejos</v>
          </cell>
        </row>
        <row r="1401">
          <cell r="A1401">
            <v>165</v>
          </cell>
          <cell r="B1401" t="str">
            <v>ESPEJO IZQUIERDO</v>
          </cell>
          <cell r="C1401" t="str">
            <v>ESTRUCTURAS</v>
          </cell>
          <cell r="D1401" t="str">
            <v>Espejos</v>
          </cell>
        </row>
        <row r="1402">
          <cell r="A1402">
            <v>169</v>
          </cell>
          <cell r="B1402" t="str">
            <v xml:space="preserve">GANTRY  </v>
          </cell>
          <cell r="C1402" t="str">
            <v>ESTRUCTURAS</v>
          </cell>
          <cell r="D1402" t="str">
            <v>Grantry</v>
          </cell>
        </row>
        <row r="1403">
          <cell r="A1403">
            <v>174</v>
          </cell>
          <cell r="B1403" t="str">
            <v>MANGO</v>
          </cell>
          <cell r="C1403" t="str">
            <v>ESTRUCTURAS</v>
          </cell>
          <cell r="D1403" t="str">
            <v>Mango</v>
          </cell>
        </row>
        <row r="1404">
          <cell r="A1404">
            <v>176</v>
          </cell>
          <cell r="B1404" t="str">
            <v>MOTOR ABRIR BALDE</v>
          </cell>
          <cell r="C1404" t="str">
            <v>ESTRUCTURAS</v>
          </cell>
          <cell r="D1404" t="str">
            <v>Balde</v>
          </cell>
        </row>
        <row r="1405">
          <cell r="A1405">
            <v>184</v>
          </cell>
          <cell r="B1405" t="str">
            <v>PESTILLO BALDE (PICAPORTE O BAR LATCH)</v>
          </cell>
          <cell r="C1405" t="str">
            <v>ESTRUCTURAS</v>
          </cell>
          <cell r="D1405" t="str">
            <v>Balde</v>
          </cell>
        </row>
        <row r="1406">
          <cell r="A1406">
            <v>186</v>
          </cell>
          <cell r="B1406" t="str">
            <v>PLATAFORMAS Y ESCALERAS</v>
          </cell>
          <cell r="C1406" t="str">
            <v>ESTRUCTURAS</v>
          </cell>
          <cell r="D1406" t="str">
            <v>Plataformas y escaleras</v>
          </cell>
        </row>
        <row r="1407">
          <cell r="A1407">
            <v>187</v>
          </cell>
          <cell r="B1407" t="str">
            <v>PLUMA</v>
          </cell>
          <cell r="C1407" t="str">
            <v>ESTRUCTURAS</v>
          </cell>
          <cell r="D1407" t="str">
            <v>Pluma</v>
          </cell>
        </row>
        <row r="1408">
          <cell r="A1408">
            <v>190</v>
          </cell>
          <cell r="B1408" t="str">
            <v>POLEA PUNTA PLUMA</v>
          </cell>
          <cell r="C1408" t="str">
            <v>ESTRUCTURAS</v>
          </cell>
          <cell r="D1408" t="str">
            <v>Polea</v>
          </cell>
        </row>
        <row r="1409">
          <cell r="A1409">
            <v>204</v>
          </cell>
          <cell r="B1409" t="str">
            <v>RODILLOS CADENAS DERECHA</v>
          </cell>
          <cell r="C1409" t="str">
            <v>ESTRUCTURAS</v>
          </cell>
          <cell r="D1409" t="str">
            <v>Rodillos</v>
          </cell>
        </row>
        <row r="1410">
          <cell r="A1410">
            <v>205</v>
          </cell>
          <cell r="B1410" t="str">
            <v>RODILLOS CADENAS IZQUIERDA</v>
          </cell>
          <cell r="C1410" t="str">
            <v>ESTRUCTURAS</v>
          </cell>
          <cell r="D1410" t="str">
            <v>Rodillos</v>
          </cell>
        </row>
        <row r="1411">
          <cell r="A1411">
            <v>210</v>
          </cell>
          <cell r="B1411" t="str">
            <v>ROVOLVING FRAME</v>
          </cell>
          <cell r="C1411" t="str">
            <v>ESTRUCTURAS</v>
          </cell>
          <cell r="D1411" t="str">
            <v>Rovolving frame</v>
          </cell>
        </row>
        <row r="1412">
          <cell r="A1412">
            <v>216</v>
          </cell>
          <cell r="B1412" t="str">
            <v>SISTEMA ABRIR BALDE</v>
          </cell>
          <cell r="C1412" t="str">
            <v>ESTRUCTURAS</v>
          </cell>
          <cell r="D1412" t="str">
            <v>Balde</v>
          </cell>
        </row>
        <row r="1413">
          <cell r="A1413">
            <v>219</v>
          </cell>
          <cell r="B1413" t="str">
            <v>TRANSMISION ABRIR BALDE</v>
          </cell>
          <cell r="C1413" t="str">
            <v>ESTRUCTURAS</v>
          </cell>
          <cell r="D1413" t="str">
            <v>Balde</v>
          </cell>
        </row>
        <row r="1414">
          <cell r="A1414">
            <v>220</v>
          </cell>
          <cell r="B1414" t="str">
            <v>ZAPATA CORTE</v>
          </cell>
          <cell r="C1414" t="str">
            <v>ESTRUCTURAS</v>
          </cell>
          <cell r="D1414" t="str">
            <v>Zapatas</v>
          </cell>
        </row>
        <row r="1415">
          <cell r="A1415">
            <v>221</v>
          </cell>
          <cell r="B1415" t="str">
            <v>ZAPATA DESPLAZAMIENTO</v>
          </cell>
          <cell r="C1415" t="str">
            <v>ESTRUCTURAS</v>
          </cell>
          <cell r="D1415" t="str">
            <v>Zapatas</v>
          </cell>
        </row>
        <row r="1416">
          <cell r="A1416">
            <v>222</v>
          </cell>
          <cell r="B1416" t="str">
            <v>ZAPATA PASADOR</v>
          </cell>
          <cell r="C1416" t="str">
            <v>ESTRUCTURAS</v>
          </cell>
          <cell r="D1416" t="str">
            <v>Zapatas</v>
          </cell>
        </row>
        <row r="1417">
          <cell r="A1417">
            <v>223</v>
          </cell>
          <cell r="B1417" t="str">
            <v>ZAPATAS DERECHA</v>
          </cell>
          <cell r="C1417" t="str">
            <v>ESTRUCTURAS</v>
          </cell>
          <cell r="D1417" t="str">
            <v>Zapatas</v>
          </cell>
        </row>
        <row r="1418">
          <cell r="A1418">
            <v>224</v>
          </cell>
          <cell r="B1418" t="str">
            <v>ZAPATAS IZQUIERDA</v>
          </cell>
          <cell r="C1418" t="str">
            <v>ESTRUCTURAS</v>
          </cell>
          <cell r="D1418" t="str">
            <v>Zapatas</v>
          </cell>
        </row>
        <row r="1419">
          <cell r="A1419">
            <v>700</v>
          </cell>
          <cell r="B1419" t="str">
            <v>1º REDUCTOR</v>
          </cell>
          <cell r="C1419" t="str">
            <v>SISTEMA CROWD</v>
          </cell>
          <cell r="D1419" t="str">
            <v>1° reductor</v>
          </cell>
        </row>
        <row r="1420">
          <cell r="A1420">
            <v>701</v>
          </cell>
          <cell r="B1420" t="str">
            <v>BLOWER CROWD</v>
          </cell>
          <cell r="C1420" t="str">
            <v>SISTEMA CROWD</v>
          </cell>
          <cell r="D1420" t="str">
            <v>blower crowd</v>
          </cell>
        </row>
        <row r="1421">
          <cell r="A1421">
            <v>702</v>
          </cell>
          <cell r="B1421" t="str">
            <v>CORREAS CROWD</v>
          </cell>
          <cell r="C1421" t="str">
            <v>SISTEMA CROWD</v>
          </cell>
          <cell r="D1421" t="str">
            <v>Correas crowd</v>
          </cell>
        </row>
        <row r="1422">
          <cell r="A1422">
            <v>703</v>
          </cell>
          <cell r="B1422" t="str">
            <v>EJE CORREDERA, SHIPER SHAFT</v>
          </cell>
          <cell r="C1422" t="str">
            <v>SISTEMA CROWD</v>
          </cell>
          <cell r="D1422" t="str">
            <v>Eje corredera</v>
          </cell>
        </row>
        <row r="1423">
          <cell r="A1423">
            <v>704</v>
          </cell>
          <cell r="B1423" t="str">
            <v>FRENO CROWD</v>
          </cell>
          <cell r="C1423" t="str">
            <v>SISTEMA CROWD</v>
          </cell>
          <cell r="D1423" t="str">
            <v>Freno crowd</v>
          </cell>
        </row>
        <row r="1424">
          <cell r="A1424">
            <v>705</v>
          </cell>
          <cell r="B1424" t="str">
            <v>MOTOR CROWD</v>
          </cell>
          <cell r="C1424" t="str">
            <v>SISTEMA CROWD</v>
          </cell>
          <cell r="D1424" t="str">
            <v>Motor crowd</v>
          </cell>
        </row>
        <row r="1425">
          <cell r="A1425">
            <v>706</v>
          </cell>
          <cell r="B1425" t="str">
            <v>PIÑON CORREDERA RACK DERECHA</v>
          </cell>
          <cell r="C1425" t="str">
            <v>SISTEMA CROWD</v>
          </cell>
          <cell r="D1425" t="str">
            <v>Piñon corredera</v>
          </cell>
        </row>
        <row r="1426">
          <cell r="A1426">
            <v>707</v>
          </cell>
          <cell r="B1426" t="str">
            <v>PIÑON CORREDERA RACK IZQUIERDO</v>
          </cell>
          <cell r="C1426" t="str">
            <v>SISTEMA CROWD</v>
          </cell>
          <cell r="D1426" t="str">
            <v>Piñon corredera</v>
          </cell>
        </row>
        <row r="1427">
          <cell r="A1427">
            <v>708</v>
          </cell>
          <cell r="B1427" t="str">
            <v>RESOLVER (LIMIT SWITCH)</v>
          </cell>
          <cell r="C1427" t="str">
            <v>SISTEMA CROWD</v>
          </cell>
          <cell r="D1427" t="str">
            <v>Resolver crowd</v>
          </cell>
        </row>
        <row r="1428">
          <cell r="A1428">
            <v>709</v>
          </cell>
          <cell r="B1428" t="str">
            <v>SILLAS (CORREDERAS), SADDLE BLOCK DERECHA</v>
          </cell>
          <cell r="C1428" t="str">
            <v>SISTEMA CROWD</v>
          </cell>
          <cell r="D1428" t="str">
            <v>Saddle block</v>
          </cell>
        </row>
        <row r="1429">
          <cell r="A1429">
            <v>710</v>
          </cell>
          <cell r="B1429" t="str">
            <v>SILLAS (CORREDERAS), SADDLE BLOCK IZQUIERDA</v>
          </cell>
          <cell r="C1429" t="str">
            <v>SISTEMA CROWD</v>
          </cell>
          <cell r="D1429" t="str">
            <v>Saddle block</v>
          </cell>
        </row>
        <row r="1430">
          <cell r="A1430">
            <v>711</v>
          </cell>
          <cell r="B1430" t="str">
            <v>SISTEMA CROWD</v>
          </cell>
          <cell r="C1430" t="str">
            <v>SISTEMA CROWD</v>
          </cell>
          <cell r="D1430" t="str">
            <v>Sistema crowd</v>
          </cell>
        </row>
        <row r="1431">
          <cell r="A1431">
            <v>712</v>
          </cell>
          <cell r="B1431" t="str">
            <v>TRANSMISION CROWD</v>
          </cell>
          <cell r="C1431" t="str">
            <v>SISTEMA CROWD</v>
          </cell>
          <cell r="D1431" t="str">
            <v>Transmision crowd</v>
          </cell>
        </row>
        <row r="1432">
          <cell r="A1432">
            <v>713</v>
          </cell>
          <cell r="B1432" t="str">
            <v>LAINAS SHIPER SHAFT</v>
          </cell>
          <cell r="C1432" t="str">
            <v>SISTEMA CROWD</v>
          </cell>
          <cell r="D1432" t="str">
            <v>Lainas shiper shaft</v>
          </cell>
        </row>
        <row r="1433">
          <cell r="A1433">
            <v>852</v>
          </cell>
          <cell r="B1433" t="str">
            <v xml:space="preserve">ANILLOS ALTO VOLTAJE </v>
          </cell>
          <cell r="C1433" t="str">
            <v>SISTEMA ELECTRICO</v>
          </cell>
          <cell r="D1433" t="str">
            <v>Anillos</v>
          </cell>
        </row>
        <row r="1434">
          <cell r="A1434">
            <v>853</v>
          </cell>
          <cell r="B1434" t="str">
            <v>ANILLOS DE BAJO VOLTAJE</v>
          </cell>
          <cell r="C1434" t="str">
            <v>SISTEMA ELECTRICO</v>
          </cell>
          <cell r="D1434" t="str">
            <v>Anillos</v>
          </cell>
        </row>
        <row r="1435">
          <cell r="A1435">
            <v>854</v>
          </cell>
          <cell r="B1435" t="str">
            <v>BANCO 1/2</v>
          </cell>
          <cell r="C1435" t="str">
            <v>SISTEMA ELECTRICO</v>
          </cell>
          <cell r="D1435" t="str">
            <v>Banco rpc</v>
          </cell>
        </row>
        <row r="1436">
          <cell r="A1436">
            <v>855</v>
          </cell>
          <cell r="B1436" t="str">
            <v>BANCO 1</v>
          </cell>
          <cell r="C1436" t="str">
            <v>SISTEMA ELECTRICO</v>
          </cell>
          <cell r="D1436" t="str">
            <v>Banco rpc</v>
          </cell>
        </row>
        <row r="1437">
          <cell r="A1437">
            <v>856</v>
          </cell>
          <cell r="B1437" t="str">
            <v>BANCO 2</v>
          </cell>
          <cell r="C1437" t="str">
            <v>SISTEMA ELECTRICO</v>
          </cell>
          <cell r="D1437" t="str">
            <v>Banco rpc</v>
          </cell>
        </row>
        <row r="1438">
          <cell r="A1438">
            <v>857</v>
          </cell>
          <cell r="B1438" t="str">
            <v>BANCO 3</v>
          </cell>
          <cell r="C1438" t="str">
            <v>SISTEMA ELECTRICO</v>
          </cell>
          <cell r="D1438" t="str">
            <v>Banco rpc</v>
          </cell>
        </row>
        <row r="1439">
          <cell r="A1439">
            <v>859</v>
          </cell>
          <cell r="B1439" t="str">
            <v>BLOWER CONTROL PRINCIPAL</v>
          </cell>
          <cell r="C1439" t="str">
            <v>SISTEMA ELECTRICO</v>
          </cell>
          <cell r="D1439" t="str">
            <v>Blower</v>
          </cell>
        </row>
        <row r="1440">
          <cell r="A1440">
            <v>860</v>
          </cell>
          <cell r="B1440" t="str">
            <v>BLOWER CONVERTIDOR</v>
          </cell>
          <cell r="C1440" t="str">
            <v>SISTEMA ELECTRICO</v>
          </cell>
          <cell r="D1440" t="str">
            <v>Blower</v>
          </cell>
        </row>
        <row r="1441">
          <cell r="A1441">
            <v>861</v>
          </cell>
          <cell r="B1441" t="str">
            <v>BLOWER CONVERTIDOR CAMPO</v>
          </cell>
          <cell r="C1441" t="str">
            <v>SISTEMA ELECTRICO</v>
          </cell>
          <cell r="D1441" t="str">
            <v>Blower</v>
          </cell>
        </row>
        <row r="1442">
          <cell r="A1442">
            <v>862</v>
          </cell>
          <cell r="B1442" t="str">
            <v>BLOWER RPC</v>
          </cell>
          <cell r="C1442" t="str">
            <v>SISTEMA ELECTRICO</v>
          </cell>
          <cell r="D1442" t="str">
            <v>Blower</v>
          </cell>
        </row>
        <row r="1443">
          <cell r="A1443">
            <v>864</v>
          </cell>
          <cell r="B1443" t="str">
            <v>COLECTOR/ANILLO ALTA TENSION</v>
          </cell>
          <cell r="C1443" t="str">
            <v>SISTEMA ELECTRICO</v>
          </cell>
          <cell r="D1443" t="str">
            <v>Colector/anillo alta tension</v>
          </cell>
        </row>
        <row r="1444">
          <cell r="A1444">
            <v>865</v>
          </cell>
          <cell r="B1444" t="str">
            <v>CROWD / PROPEL</v>
          </cell>
          <cell r="C1444" t="str">
            <v>SISTEMA ELECTRICO</v>
          </cell>
          <cell r="D1444" t="str">
            <v>Crowd/propel</v>
          </cell>
        </row>
        <row r="1445">
          <cell r="A1445">
            <v>866</v>
          </cell>
          <cell r="B1445" t="str">
            <v>DESCONECTADOR Y PUESTA TIERRA ALTA TENSION (CAJA ROJA)</v>
          </cell>
          <cell r="C1445" t="str">
            <v>SISTEMA ELECTRICO</v>
          </cell>
          <cell r="D1445" t="str">
            <v>Tierra alta tension</v>
          </cell>
        </row>
        <row r="1446">
          <cell r="A1446">
            <v>867</v>
          </cell>
          <cell r="B1446" t="str">
            <v>GABINETE ALTO VOLTAJE</v>
          </cell>
          <cell r="C1446" t="str">
            <v>SISTEMA ELECTRICO</v>
          </cell>
          <cell r="D1446" t="str">
            <v>Gabinetes</v>
          </cell>
        </row>
        <row r="1447">
          <cell r="A1447">
            <v>868</v>
          </cell>
          <cell r="B1447" t="str">
            <v>GABINETE CONVERTIDOR ARMADURA</v>
          </cell>
          <cell r="C1447" t="str">
            <v>SISTEMA ELECTRICO</v>
          </cell>
          <cell r="D1447" t="str">
            <v>Gabinetes</v>
          </cell>
        </row>
        <row r="1448">
          <cell r="A1448">
            <v>869</v>
          </cell>
          <cell r="B1448" t="str">
            <v>GABINETE CONVERTIDOR CAMPO</v>
          </cell>
          <cell r="C1448" t="str">
            <v>SISTEMA ELECTRICO</v>
          </cell>
          <cell r="D1448" t="str">
            <v>Gabinetes</v>
          </cell>
        </row>
        <row r="1449">
          <cell r="A1449">
            <v>870</v>
          </cell>
          <cell r="B1449" t="str">
            <v>GABINETE DE SUPRESION</v>
          </cell>
          <cell r="C1449" t="str">
            <v>SISTEMA ELECTRICO</v>
          </cell>
          <cell r="D1449" t="str">
            <v>Gabinetes</v>
          </cell>
        </row>
        <row r="1450">
          <cell r="A1450">
            <v>871</v>
          </cell>
          <cell r="B1450" t="str">
            <v>GABINETE MCC AUXILIARES</v>
          </cell>
          <cell r="C1450" t="str">
            <v>SISTEMA ELECTRICO</v>
          </cell>
          <cell r="D1450" t="str">
            <v>Gabinetes</v>
          </cell>
        </row>
        <row r="1451">
          <cell r="A1451">
            <v>872</v>
          </cell>
          <cell r="B1451" t="str">
            <v>GABINETE PLC</v>
          </cell>
          <cell r="C1451" t="str">
            <v>SISTEMA ELECTRICO</v>
          </cell>
          <cell r="D1451" t="str">
            <v>Gabinetes</v>
          </cell>
        </row>
        <row r="1452">
          <cell r="A1452">
            <v>873</v>
          </cell>
          <cell r="B1452" t="str">
            <v>GABINETE RPC</v>
          </cell>
          <cell r="C1452" t="str">
            <v>SISTEMA ELECTRICO</v>
          </cell>
          <cell r="D1452" t="str">
            <v>Gabinetes</v>
          </cell>
        </row>
        <row r="1453">
          <cell r="A1453">
            <v>874</v>
          </cell>
          <cell r="B1453" t="str">
            <v>GABINETE TRANSFERENCIA</v>
          </cell>
          <cell r="C1453" t="str">
            <v>SISTEMA ELECTRICO</v>
          </cell>
          <cell r="D1453" t="str">
            <v>Gabinetes</v>
          </cell>
        </row>
        <row r="1454">
          <cell r="A1454">
            <v>875</v>
          </cell>
          <cell r="B1454" t="str">
            <v>GABINETE TRANSFORMADOR AUXILIAR</v>
          </cell>
          <cell r="C1454" t="str">
            <v>SISTEMA ELECTRICO</v>
          </cell>
          <cell r="D1454" t="str">
            <v>Gabinetes</v>
          </cell>
        </row>
        <row r="1455">
          <cell r="A1455">
            <v>876</v>
          </cell>
          <cell r="B1455" t="str">
            <v>GABINETE TRANSFORMADOR PRINCIPAL</v>
          </cell>
          <cell r="C1455" t="str">
            <v>SISTEMA ELECTRICO</v>
          </cell>
          <cell r="D1455" t="str">
            <v>Gabinetes</v>
          </cell>
        </row>
        <row r="1456">
          <cell r="A1456">
            <v>879</v>
          </cell>
          <cell r="B1456" t="str">
            <v xml:space="preserve">GUI </v>
          </cell>
          <cell r="C1456" t="str">
            <v>SISTEMA ELECTRICO</v>
          </cell>
          <cell r="D1456" t="str">
            <v>Pantalla</v>
          </cell>
        </row>
        <row r="1457">
          <cell r="A1457">
            <v>880</v>
          </cell>
          <cell r="B1457" t="str">
            <v>HOIST 1 / PROPEL</v>
          </cell>
          <cell r="C1457" t="str">
            <v>SISTEMA ELECTRICO</v>
          </cell>
          <cell r="D1457" t="str">
            <v>Hoist</v>
          </cell>
        </row>
        <row r="1458">
          <cell r="A1458">
            <v>881</v>
          </cell>
          <cell r="B1458" t="str">
            <v xml:space="preserve">HOIST 2 </v>
          </cell>
          <cell r="C1458" t="str">
            <v>SISTEMA ELECTRICO</v>
          </cell>
          <cell r="D1458" t="str">
            <v>Hoist</v>
          </cell>
        </row>
        <row r="1459">
          <cell r="A1459">
            <v>882</v>
          </cell>
          <cell r="B1459" t="str">
            <v>ILUMINACION EXTERIOR</v>
          </cell>
          <cell r="C1459" t="str">
            <v>SISTEMA ELECTRICO</v>
          </cell>
          <cell r="D1459" t="str">
            <v>Iluminacion</v>
          </cell>
        </row>
        <row r="1460">
          <cell r="A1460">
            <v>883</v>
          </cell>
          <cell r="B1460" t="str">
            <v>ILUMINACION INTERIOR</v>
          </cell>
          <cell r="C1460" t="str">
            <v>SISTEMA ELECTRICO</v>
          </cell>
          <cell r="D1460" t="str">
            <v>Iluminacion</v>
          </cell>
        </row>
        <row r="1461">
          <cell r="A1461">
            <v>886</v>
          </cell>
          <cell r="B1461" t="str">
            <v>SISTEMA ALIMENTACION ELECTRICO</v>
          </cell>
          <cell r="C1461" t="str">
            <v>SISTEMA ELECTRICO</v>
          </cell>
          <cell r="D1461" t="str">
            <v>Sistema alimentacion electrico</v>
          </cell>
        </row>
        <row r="1462">
          <cell r="A1462">
            <v>890</v>
          </cell>
          <cell r="B1462" t="str">
            <v>SWING</v>
          </cell>
          <cell r="C1462" t="str">
            <v>SISTEMA ELECTRICO</v>
          </cell>
          <cell r="D1462" t="str">
            <v>Swing</v>
          </cell>
        </row>
        <row r="1463">
          <cell r="A1463">
            <v>891</v>
          </cell>
          <cell r="B1463" t="str">
            <v>TRANSFORMADOR AUXILIAR</v>
          </cell>
          <cell r="C1463" t="str">
            <v>SISTEMA ELECTRICO</v>
          </cell>
          <cell r="D1463" t="str">
            <v>Transformador</v>
          </cell>
        </row>
        <row r="1464">
          <cell r="A1464">
            <v>892</v>
          </cell>
          <cell r="B1464" t="str">
            <v>TRANSFORMADOR PRINCIPAL</v>
          </cell>
          <cell r="C1464" t="str">
            <v>SISTEMA ELECTRICO</v>
          </cell>
          <cell r="D1464" t="str">
            <v>Transformador</v>
          </cell>
        </row>
        <row r="1465">
          <cell r="A1465">
            <v>893</v>
          </cell>
          <cell r="B1465" t="str">
            <v>VENTILADOR SALA MAQUINA DERECHO</v>
          </cell>
          <cell r="C1465" t="str">
            <v>SISTEMA ELECTRICO</v>
          </cell>
          <cell r="D1465" t="str">
            <v>Ventilador sala maquina</v>
          </cell>
        </row>
        <row r="1466">
          <cell r="A1466">
            <v>894</v>
          </cell>
          <cell r="B1466" t="str">
            <v>VENTILADOR SALA MAQUINA IZQUIERDO</v>
          </cell>
          <cell r="C1466" t="str">
            <v>SISTEMA ELECTRICO</v>
          </cell>
          <cell r="D1466" t="str">
            <v>Ventilador sala maquina</v>
          </cell>
        </row>
        <row r="1467">
          <cell r="A1467">
            <v>895</v>
          </cell>
          <cell r="B1467" t="str">
            <v>BREAKER PRINCIPAL</v>
          </cell>
          <cell r="C1467" t="str">
            <v>SISTEMA ELECTRICO</v>
          </cell>
          <cell r="D1467" t="str">
            <v>Braker</v>
          </cell>
        </row>
        <row r="1468">
          <cell r="A1468">
            <v>896</v>
          </cell>
          <cell r="B1468" t="str">
            <v>BREAKER AUXILIAR</v>
          </cell>
          <cell r="C1468" t="str">
            <v>SISTEMA ELECTRICO</v>
          </cell>
          <cell r="D1468" t="str">
            <v>Braker</v>
          </cell>
        </row>
        <row r="1469">
          <cell r="A1469">
            <v>897</v>
          </cell>
          <cell r="B1469" t="str">
            <v>BREAKER CAMPO</v>
          </cell>
          <cell r="C1469" t="str">
            <v>SISTEMA ELECTRICO</v>
          </cell>
          <cell r="D1469" t="str">
            <v>Braker</v>
          </cell>
        </row>
        <row r="1470">
          <cell r="A1470">
            <v>898</v>
          </cell>
          <cell r="B1470" t="str">
            <v>BREAKER CONTROL</v>
          </cell>
          <cell r="C1470" t="str">
            <v>SISTEMA ELECTRICO</v>
          </cell>
          <cell r="D1470" t="str">
            <v>Braker</v>
          </cell>
        </row>
        <row r="1471">
          <cell r="A1471">
            <v>1150</v>
          </cell>
          <cell r="B1471" t="str">
            <v>ACOPLAMIENTO HOIST DELANTERO</v>
          </cell>
          <cell r="C1471" t="str">
            <v>SISTEMA HOIST (LEVANTE)</v>
          </cell>
          <cell r="D1471" t="str">
            <v>Acoplamiento hoist</v>
          </cell>
        </row>
        <row r="1472">
          <cell r="A1472">
            <v>1151</v>
          </cell>
          <cell r="B1472" t="str">
            <v>ACOPLAMIENTO HOIST TRASERO</v>
          </cell>
          <cell r="C1472" t="str">
            <v>SISTEMA HOIST (LEVANTE)</v>
          </cell>
          <cell r="D1472" t="str">
            <v>Acoplamiento hoist</v>
          </cell>
        </row>
        <row r="1473">
          <cell r="A1473">
            <v>1152</v>
          </cell>
          <cell r="B1473" t="str">
            <v>BLOWER HOIST DELANTERO</v>
          </cell>
          <cell r="C1473" t="str">
            <v>SISTEMA HOIST (LEVANTE)</v>
          </cell>
          <cell r="D1473" t="str">
            <v>Blower hoist</v>
          </cell>
        </row>
        <row r="1474">
          <cell r="A1474">
            <v>1153</v>
          </cell>
          <cell r="B1474" t="str">
            <v>BLOWER HOIST TRASERO</v>
          </cell>
          <cell r="C1474" t="str">
            <v>SISTEMA HOIST (LEVANTE)</v>
          </cell>
          <cell r="D1474" t="str">
            <v>Blower hoist</v>
          </cell>
        </row>
        <row r="1475">
          <cell r="A1475">
            <v>1154</v>
          </cell>
          <cell r="B1475" t="str">
            <v>CABLES LEVANTE</v>
          </cell>
          <cell r="C1475" t="str">
            <v>SISTEMA HOIST (LEVANTE)</v>
          </cell>
          <cell r="D1475" t="str">
            <v>Cables levante</v>
          </cell>
        </row>
        <row r="1476">
          <cell r="A1476">
            <v>1155</v>
          </cell>
          <cell r="B1476" t="str">
            <v>FRENOS HOIST DELANTERO</v>
          </cell>
          <cell r="C1476" t="str">
            <v>SISTEMA HOIST (LEVANTE)</v>
          </cell>
          <cell r="D1476" t="str">
            <v>Frenos hoist</v>
          </cell>
        </row>
        <row r="1477">
          <cell r="A1477">
            <v>1156</v>
          </cell>
          <cell r="B1477" t="str">
            <v>FRENOS HOIST TRASERO</v>
          </cell>
          <cell r="C1477" t="str">
            <v>SISTEMA HOIST (LEVANTE)</v>
          </cell>
          <cell r="D1477" t="str">
            <v>Frenos hoist</v>
          </cell>
        </row>
        <row r="1478">
          <cell r="A1478">
            <v>1157</v>
          </cell>
          <cell r="B1478" t="str">
            <v>MOTOR HOIST DELANTERO</v>
          </cell>
          <cell r="C1478" t="str">
            <v>SISTEMA HOIST (LEVANTE)</v>
          </cell>
          <cell r="D1478" t="str">
            <v>Motor hoist</v>
          </cell>
        </row>
        <row r="1479">
          <cell r="A1479">
            <v>1158</v>
          </cell>
          <cell r="B1479" t="str">
            <v>MOTOR HOIST TRASERO</v>
          </cell>
          <cell r="C1479" t="str">
            <v>SISTEMA HOIST (LEVANTE)</v>
          </cell>
          <cell r="D1479" t="str">
            <v>Motor hoist</v>
          </cell>
        </row>
        <row r="1480">
          <cell r="A1480">
            <v>1160</v>
          </cell>
          <cell r="B1480" t="str">
            <v>RESOLVER (LIMIT SWITCH)</v>
          </cell>
          <cell r="C1480" t="str">
            <v>SISTEMA HOIST (LEVANTE)</v>
          </cell>
          <cell r="D1480" t="str">
            <v>Resolver lineal</v>
          </cell>
        </row>
        <row r="1481">
          <cell r="A1481">
            <v>1161</v>
          </cell>
          <cell r="B1481" t="str">
            <v>TAMBOR</v>
          </cell>
          <cell r="C1481" t="str">
            <v>SISTEMA HOIST (LEVANTE)</v>
          </cell>
          <cell r="D1481" t="str">
            <v>Tambor</v>
          </cell>
        </row>
        <row r="1482">
          <cell r="A1482">
            <v>1162</v>
          </cell>
          <cell r="B1482" t="str">
            <v>TRANSMISION HOIST DELANTERA</v>
          </cell>
          <cell r="C1482" t="str">
            <v>SISTEMA HOIST (LEVANTE)</v>
          </cell>
          <cell r="D1482" t="str">
            <v>Transmision hoist</v>
          </cell>
        </row>
        <row r="1483">
          <cell r="A1483">
            <v>1163</v>
          </cell>
          <cell r="B1483" t="str">
            <v>TRANSMISION HOIST TRASERA</v>
          </cell>
          <cell r="C1483" t="str">
            <v>SISTEMA HOIST (LEVANTE)</v>
          </cell>
          <cell r="D1483" t="str">
            <v>Transmision hoist</v>
          </cell>
        </row>
        <row r="1484">
          <cell r="A1484">
            <v>1189</v>
          </cell>
          <cell r="B1484" t="str">
            <v>LUBRICACION</v>
          </cell>
          <cell r="C1484" t="str">
            <v>SISTEMA LUBRICACION</v>
          </cell>
          <cell r="D1484" t="str">
            <v>Lubricacion</v>
          </cell>
        </row>
        <row r="1485">
          <cell r="A1485">
            <v>1192</v>
          </cell>
          <cell r="B1485" t="str">
            <v>BOMBAS LUBRICACION ABIERTA</v>
          </cell>
          <cell r="C1485" t="str">
            <v>SISTEMA LUBRICACION</v>
          </cell>
          <cell r="D1485" t="str">
            <v>bombas lubricacion</v>
          </cell>
        </row>
        <row r="1486">
          <cell r="A1486">
            <v>1193</v>
          </cell>
          <cell r="B1486" t="str">
            <v>BOMBAS LUBRICACION CERRADA</v>
          </cell>
          <cell r="C1486" t="str">
            <v>SISTEMA LUBRICACION</v>
          </cell>
          <cell r="D1486" t="str">
            <v>bombas lubricacion</v>
          </cell>
        </row>
        <row r="1487">
          <cell r="A1487">
            <v>1194</v>
          </cell>
          <cell r="B1487" t="str">
            <v>ESTANQUE DE GRASA</v>
          </cell>
          <cell r="C1487" t="str">
            <v>SISTEMA LUBRICACION</v>
          </cell>
          <cell r="D1487" t="str">
            <v>Tanque lubricacion</v>
          </cell>
        </row>
        <row r="1488">
          <cell r="A1488">
            <v>1196</v>
          </cell>
          <cell r="B1488" t="str">
            <v>INYECTORES LUBRICACION ABIERTA</v>
          </cell>
          <cell r="C1488" t="str">
            <v>SISTEMA LUBRICACION</v>
          </cell>
          <cell r="D1488" t="str">
            <v>Inyectores lubricacion</v>
          </cell>
        </row>
        <row r="1489">
          <cell r="A1489">
            <v>1197</v>
          </cell>
          <cell r="B1489" t="str">
            <v>INYECTORES LUBRICACION CERRADA</v>
          </cell>
          <cell r="C1489" t="str">
            <v>SISTEMA LUBRICACION</v>
          </cell>
          <cell r="D1489" t="str">
            <v>Inyectores lubricacion</v>
          </cell>
        </row>
        <row r="1490">
          <cell r="A1490">
            <v>1199</v>
          </cell>
          <cell r="B1490" t="str">
            <v>LUBRICACION ABIERTA</v>
          </cell>
          <cell r="C1490" t="str">
            <v>SISTEMA LUBRICACION</v>
          </cell>
          <cell r="D1490" t="str">
            <v>Lubricacion abierta</v>
          </cell>
        </row>
        <row r="1491">
          <cell r="A1491">
            <v>1200</v>
          </cell>
          <cell r="B1491" t="str">
            <v>LUBRICACION CERRADA</v>
          </cell>
          <cell r="C1491" t="str">
            <v>SISTEMA LUBRICACION</v>
          </cell>
          <cell r="D1491" t="str">
            <v>Lubricación cerrada</v>
          </cell>
        </row>
        <row r="1492">
          <cell r="A1492">
            <v>1208</v>
          </cell>
          <cell r="B1492" t="str">
            <v>MONITOR DE CONTROL LUBRICACION</v>
          </cell>
          <cell r="C1492" t="str">
            <v>SISTEMA LUBRICACION</v>
          </cell>
          <cell r="D1492" t="str">
            <v>Monitor lubricacion</v>
          </cell>
        </row>
        <row r="1493">
          <cell r="A1493">
            <v>1211</v>
          </cell>
          <cell r="B1493" t="str">
            <v>SWIVEL AIRE - GRASA</v>
          </cell>
          <cell r="C1493" t="str">
            <v>SISTEMA LUBRICACION</v>
          </cell>
          <cell r="D1493" t="str">
            <v>Swive aire - grasa</v>
          </cell>
        </row>
        <row r="1494">
          <cell r="A1494">
            <v>1213</v>
          </cell>
          <cell r="B1494" t="str">
            <v>VALVULAS LUBRICACION ABIERTA</v>
          </cell>
          <cell r="C1494" t="str">
            <v>SISTEMA LUBRICACION</v>
          </cell>
          <cell r="D1494" t="str">
            <v>Valvula lubricacion open gear</v>
          </cell>
        </row>
        <row r="1495">
          <cell r="A1495">
            <v>1214</v>
          </cell>
          <cell r="B1495" t="str">
            <v>VALVULAS LUBRICACION CERRADA</v>
          </cell>
          <cell r="C1495" t="str">
            <v>SISTEMA LUBRICACION</v>
          </cell>
          <cell r="D1495" t="str">
            <v>Valvula lubricacion upper</v>
          </cell>
        </row>
        <row r="1496">
          <cell r="A1496">
            <v>1233</v>
          </cell>
          <cell r="B1496" t="str">
            <v xml:space="preserve">VALVULA REGULADORA PRESION  </v>
          </cell>
          <cell r="C1496" t="str">
            <v>SISTEMA NEUMATICO</v>
          </cell>
          <cell r="D1496" t="str">
            <v>Valvula reguladora presion</v>
          </cell>
        </row>
        <row r="1497">
          <cell r="A1497">
            <v>1234</v>
          </cell>
          <cell r="B1497" t="str">
            <v xml:space="preserve">COMPRESOR DE AIRE </v>
          </cell>
          <cell r="C1497" t="str">
            <v>SISTEMA NEUMATICO</v>
          </cell>
          <cell r="D1497" t="str">
            <v>Compresor aire</v>
          </cell>
        </row>
        <row r="1498">
          <cell r="A1498">
            <v>1243</v>
          </cell>
          <cell r="B1498" t="str">
            <v>MANGUERAS / FLEXIBLES DE PROPEL</v>
          </cell>
          <cell r="C1498" t="str">
            <v>SISTEMA PROPULSION (TRASLADO)</v>
          </cell>
          <cell r="D1498" t="str">
            <v>Linas propel</v>
          </cell>
        </row>
        <row r="1499">
          <cell r="A1499">
            <v>1260</v>
          </cell>
          <cell r="B1499" t="str">
            <v>ACOPLAMIENTO PROPEL DERECHO</v>
          </cell>
          <cell r="C1499" t="str">
            <v>SISTEMA PROPULSION (TRASLADO)</v>
          </cell>
          <cell r="D1499" t="str">
            <v>Acoplamiento propel</v>
          </cell>
        </row>
        <row r="1500">
          <cell r="A1500">
            <v>1261</v>
          </cell>
          <cell r="B1500" t="str">
            <v>ACOPLAMIENTO PROPEL IZQUIERDO</v>
          </cell>
          <cell r="C1500" t="str">
            <v>SISTEMA PROPULSION (TRASLADO)</v>
          </cell>
          <cell r="D1500" t="str">
            <v>Acoplamiento propel</v>
          </cell>
        </row>
        <row r="1501">
          <cell r="A1501">
            <v>1262</v>
          </cell>
          <cell r="B1501" t="str">
            <v>BLOWER PROPEL DERECHO</v>
          </cell>
          <cell r="C1501" t="str">
            <v>SISTEMA PROPULSION (TRASLADO)</v>
          </cell>
          <cell r="D1501" t="str">
            <v>Blower propel</v>
          </cell>
        </row>
        <row r="1502">
          <cell r="A1502">
            <v>1263</v>
          </cell>
          <cell r="B1502" t="str">
            <v>BLOWER PROPEL IZQUIERDO</v>
          </cell>
          <cell r="C1502" t="str">
            <v>SISTEMA PROPULSION (TRASLADO)</v>
          </cell>
          <cell r="D1502" t="str">
            <v>Blower propel</v>
          </cell>
        </row>
        <row r="1503">
          <cell r="A1503">
            <v>1264</v>
          </cell>
          <cell r="B1503" t="str">
            <v>EJE MOTRIZ (DRIVE SHAFT) PROPEL DERECHO</v>
          </cell>
          <cell r="C1503" t="str">
            <v>SISTEMA PROPULSION (TRASLADO)</v>
          </cell>
          <cell r="D1503" t="str">
            <v>Drive shaft</v>
          </cell>
        </row>
        <row r="1504">
          <cell r="A1504">
            <v>1265</v>
          </cell>
          <cell r="B1504" t="str">
            <v>EJE MOTRIZ (DRIVE SHAFT) PROPEL IZQUIERDO</v>
          </cell>
          <cell r="C1504" t="str">
            <v>SISTEMA PROPULSION (TRASLADO)</v>
          </cell>
          <cell r="D1504" t="str">
            <v>Drive shaft</v>
          </cell>
        </row>
        <row r="1505">
          <cell r="A1505">
            <v>1266</v>
          </cell>
          <cell r="B1505" t="str">
            <v>FRENOS PROPEL DERECHO</v>
          </cell>
          <cell r="C1505" t="str">
            <v>SISTEMA PROPULSION (TRASLADO)</v>
          </cell>
          <cell r="D1505" t="str">
            <v>Frenos propel</v>
          </cell>
        </row>
        <row r="1506">
          <cell r="A1506">
            <v>1267</v>
          </cell>
          <cell r="B1506" t="str">
            <v>FRENOS PROPEL IZQUIERDO</v>
          </cell>
          <cell r="C1506" t="str">
            <v>SISTEMA PROPULSION (TRASLADO)</v>
          </cell>
          <cell r="D1506" t="str">
            <v>Frenos propel</v>
          </cell>
        </row>
        <row r="1507">
          <cell r="A1507">
            <v>1268</v>
          </cell>
          <cell r="B1507" t="str">
            <v>MOTOR PROPEL DERECHO</v>
          </cell>
          <cell r="C1507" t="str">
            <v>SISTEMA PROPULSION (TRASLADO)</v>
          </cell>
          <cell r="D1507" t="str">
            <v>Motor propel</v>
          </cell>
        </row>
        <row r="1508">
          <cell r="A1508">
            <v>1269</v>
          </cell>
          <cell r="B1508" t="str">
            <v>MOTOR PROPEL IZQUIERDO</v>
          </cell>
          <cell r="C1508" t="str">
            <v>SISTEMA PROPULSION (TRASLADO)</v>
          </cell>
          <cell r="D1508" t="str">
            <v>Motor propel</v>
          </cell>
        </row>
        <row r="1509">
          <cell r="A1509">
            <v>1271</v>
          </cell>
          <cell r="B1509" t="str">
            <v>RIELES INFERIORES</v>
          </cell>
          <cell r="C1509" t="str">
            <v>SISTEMA PROPULSION (TRASLADO)</v>
          </cell>
          <cell r="D1509" t="str">
            <v>Rieles</v>
          </cell>
        </row>
        <row r="1510">
          <cell r="A1510">
            <v>1272</v>
          </cell>
          <cell r="B1510" t="str">
            <v xml:space="preserve">RIELES SUPERIORES </v>
          </cell>
          <cell r="C1510" t="str">
            <v>SISTEMA PROPULSION (TRASLADO)</v>
          </cell>
          <cell r="D1510" t="str">
            <v>Rieles</v>
          </cell>
        </row>
        <row r="1511">
          <cell r="A1511">
            <v>1273</v>
          </cell>
          <cell r="B1511" t="str">
            <v>RODADO</v>
          </cell>
          <cell r="C1511" t="str">
            <v>SISTEMA PROPULSION (TRASLADO)</v>
          </cell>
          <cell r="D1511" t="str">
            <v>Rodado</v>
          </cell>
        </row>
        <row r="1512">
          <cell r="A1512">
            <v>1275</v>
          </cell>
          <cell r="B1512" t="str">
            <v>RUEDA GUIA</v>
          </cell>
          <cell r="C1512" t="str">
            <v>SISTEMA PROPULSION (TRASLADO)</v>
          </cell>
          <cell r="D1512" t="str">
            <v>Rueda guia</v>
          </cell>
        </row>
        <row r="1513">
          <cell r="A1513">
            <v>1277</v>
          </cell>
          <cell r="B1513" t="str">
            <v>TRANSMISION PROPEL DERECHA</v>
          </cell>
          <cell r="C1513" t="str">
            <v>SISTEMA PROPULSION (TRASLADO)</v>
          </cell>
          <cell r="D1513" t="str">
            <v>Transmision propel</v>
          </cell>
        </row>
        <row r="1514">
          <cell r="A1514">
            <v>1278</v>
          </cell>
          <cell r="B1514" t="str">
            <v>TRANSMISION PROPEL IZQUIERDA</v>
          </cell>
          <cell r="C1514" t="str">
            <v>SISTEMA PROPULSION (TRASLADO)</v>
          </cell>
          <cell r="D1514" t="str">
            <v>Transmision propel</v>
          </cell>
        </row>
        <row r="1515">
          <cell r="A1515">
            <v>1279</v>
          </cell>
          <cell r="B1515" t="str">
            <v>TUMBLER DERECHO</v>
          </cell>
          <cell r="C1515" t="str">
            <v>SISTEMA PROPULSION (TRASLADO)</v>
          </cell>
          <cell r="D1515" t="str">
            <v>Tumbler</v>
          </cell>
        </row>
        <row r="1516">
          <cell r="A1516">
            <v>1280</v>
          </cell>
          <cell r="B1516" t="str">
            <v>TUMBLER IZQUIERDO</v>
          </cell>
          <cell r="C1516" t="str">
            <v>SISTEMA PROPULSION (TRASLADO)</v>
          </cell>
          <cell r="D1516" t="str">
            <v>Tumbler</v>
          </cell>
        </row>
        <row r="1517">
          <cell r="A1517">
            <v>1348</v>
          </cell>
          <cell r="B1517" t="str">
            <v>ALARMA ACCION SONORA</v>
          </cell>
          <cell r="C1517" t="str">
            <v>SISTEMA PROTECCION Y ALARMAS</v>
          </cell>
          <cell r="D1517" t="str">
            <v>Alarma</v>
          </cell>
        </row>
        <row r="1518">
          <cell r="A1518">
            <v>1349</v>
          </cell>
          <cell r="B1518" t="str">
            <v>ALARMA RETROCESO</v>
          </cell>
          <cell r="C1518" t="str">
            <v>SISTEMA PROTECCION Y ALARMAS</v>
          </cell>
          <cell r="D1518" t="str">
            <v>Alarma</v>
          </cell>
        </row>
        <row r="1519">
          <cell r="A1519">
            <v>1352</v>
          </cell>
          <cell r="B1519" t="str">
            <v>HILO PILOTO</v>
          </cell>
          <cell r="C1519" t="str">
            <v>SISTEMA PROTECCION Y ALARMAS</v>
          </cell>
          <cell r="D1519" t="str">
            <v>Hilo piloto</v>
          </cell>
        </row>
        <row r="1520">
          <cell r="A1520">
            <v>1353</v>
          </cell>
          <cell r="B1520" t="str">
            <v>LUZ ALARMA</v>
          </cell>
          <cell r="C1520" t="str">
            <v>SISTEMA PROTECCION Y ALARMAS</v>
          </cell>
          <cell r="D1520" t="str">
            <v>Luz alarma</v>
          </cell>
        </row>
        <row r="1521">
          <cell r="A1521">
            <v>1366</v>
          </cell>
          <cell r="B1521" t="str">
            <v>SISTEMA CONTRA INCENDIOS</v>
          </cell>
          <cell r="C1521" t="str">
            <v>SISTEMA PROTECCION Y ALARMAS</v>
          </cell>
          <cell r="D1521" t="str">
            <v>Sistema contra incendios</v>
          </cell>
        </row>
        <row r="1522">
          <cell r="A1522">
            <v>1286</v>
          </cell>
          <cell r="B1522" t="str">
            <v>ACOPLAMIENTO SWING DELANTERO</v>
          </cell>
          <cell r="C1522" t="str">
            <v>SISTEMA SWING (GIRO)</v>
          </cell>
          <cell r="D1522" t="str">
            <v>Acoplamiento swing</v>
          </cell>
        </row>
        <row r="1523">
          <cell r="A1523">
            <v>1287</v>
          </cell>
          <cell r="B1523" t="str">
            <v>ACOPLAMIENTO SWING TRASERO</v>
          </cell>
          <cell r="C1523" t="str">
            <v>SISTEMA SWING (GIRO)</v>
          </cell>
          <cell r="D1523" t="str">
            <v>Acoplamiento swing</v>
          </cell>
        </row>
        <row r="1524">
          <cell r="A1524">
            <v>1288</v>
          </cell>
          <cell r="B1524" t="str">
            <v>BLOWER SWING DELANTERO</v>
          </cell>
          <cell r="C1524" t="str">
            <v>SISTEMA SWING (GIRO)</v>
          </cell>
          <cell r="D1524" t="str">
            <v>Blower swing</v>
          </cell>
        </row>
        <row r="1525">
          <cell r="A1525">
            <v>1289</v>
          </cell>
          <cell r="B1525" t="str">
            <v>BLOWER SWING TRASERO</v>
          </cell>
          <cell r="C1525" t="str">
            <v>SISTEMA SWING (GIRO)</v>
          </cell>
          <cell r="D1525" t="str">
            <v>Blower swing</v>
          </cell>
        </row>
        <row r="1526">
          <cell r="A1526">
            <v>1290</v>
          </cell>
          <cell r="B1526" t="str">
            <v>CORONA DE GIRO</v>
          </cell>
          <cell r="C1526" t="str">
            <v>SISTEMA SWING (GIRO)</v>
          </cell>
          <cell r="D1526" t="str">
            <v>Corona de giro</v>
          </cell>
        </row>
        <row r="1527">
          <cell r="A1527">
            <v>1291</v>
          </cell>
          <cell r="B1527" t="str">
            <v>EJE GIRATORIO (SWING SHAFT) DELANTERO</v>
          </cell>
          <cell r="C1527" t="str">
            <v>SISTEMA SWING (GIRO)</v>
          </cell>
          <cell r="D1527" t="str">
            <v>Swing shaft</v>
          </cell>
        </row>
        <row r="1528">
          <cell r="A1528">
            <v>1292</v>
          </cell>
          <cell r="B1528" t="str">
            <v>EJE GIRATORIO (SWING SHAFT) TRASERO</v>
          </cell>
          <cell r="C1528" t="str">
            <v>SISTEMA SWING (GIRO)</v>
          </cell>
          <cell r="D1528" t="str">
            <v>Swing shaft</v>
          </cell>
        </row>
        <row r="1529">
          <cell r="A1529">
            <v>1293</v>
          </cell>
          <cell r="B1529" t="str">
            <v>FRENOS SWING DELANTERO</v>
          </cell>
          <cell r="C1529" t="str">
            <v>SISTEMA SWING (GIRO)</v>
          </cell>
          <cell r="D1529" t="str">
            <v>Frenos swing</v>
          </cell>
        </row>
        <row r="1530">
          <cell r="A1530">
            <v>1294</v>
          </cell>
          <cell r="B1530" t="str">
            <v>FRENOS SWING TRASERO</v>
          </cell>
          <cell r="C1530" t="str">
            <v>SISTEMA SWING (GIRO)</v>
          </cell>
          <cell r="D1530" t="str">
            <v>Frenos swing</v>
          </cell>
        </row>
        <row r="1531">
          <cell r="A1531">
            <v>1295</v>
          </cell>
          <cell r="B1531" t="str">
            <v xml:space="preserve">MOTOR SWING DELANTERO </v>
          </cell>
          <cell r="C1531" t="str">
            <v>SISTEMA SWING (GIRO)</v>
          </cell>
          <cell r="D1531" t="str">
            <v>Motor swing</v>
          </cell>
        </row>
        <row r="1532">
          <cell r="A1532">
            <v>1296</v>
          </cell>
          <cell r="B1532" t="str">
            <v>MOTOR SWING TRASERO</v>
          </cell>
          <cell r="C1532" t="str">
            <v>SISTEMA SWING (GIRO)</v>
          </cell>
          <cell r="D1532" t="str">
            <v>Motor swing</v>
          </cell>
        </row>
        <row r="1533">
          <cell r="A1533">
            <v>1298</v>
          </cell>
          <cell r="B1533" t="str">
            <v>PIN CENTRAL</v>
          </cell>
          <cell r="C1533" t="str">
            <v>SISTEMA SWING (GIRO)</v>
          </cell>
          <cell r="D1533" t="str">
            <v>Pin central</v>
          </cell>
        </row>
        <row r="1534">
          <cell r="A1534">
            <v>1299</v>
          </cell>
          <cell r="B1534" t="str">
            <v>PISTAS RODADO DE GIRO</v>
          </cell>
          <cell r="C1534" t="str">
            <v>SISTEMA SWING (GIRO)</v>
          </cell>
          <cell r="D1534" t="str">
            <v>Pistas rodado de giro</v>
          </cell>
        </row>
        <row r="1535">
          <cell r="A1535">
            <v>1300</v>
          </cell>
          <cell r="B1535" t="str">
            <v>TRANSMISION SWING DELANTERA</v>
          </cell>
          <cell r="C1535" t="str">
            <v>SISTEMA SWING (GIRO)</v>
          </cell>
          <cell r="D1535" t="str">
            <v>Transmision swing</v>
          </cell>
        </row>
        <row r="1536">
          <cell r="A1536">
            <v>1301</v>
          </cell>
          <cell r="B1536" t="str">
            <v>TRANSMISION SWING TRASERA</v>
          </cell>
          <cell r="C1536" t="str">
            <v>SISTEMA SWING (GIRO)</v>
          </cell>
          <cell r="D1536" t="str">
            <v>Transmision swing</v>
          </cell>
        </row>
        <row r="1537">
          <cell r="A1537">
            <v>1302</v>
          </cell>
          <cell r="B1537" t="str">
            <v>TREN RODILLOS DE GIRO</v>
          </cell>
          <cell r="C1537" t="str">
            <v>SISTEMA SWING (GIRO)</v>
          </cell>
          <cell r="D1537" t="str">
            <v>Tren rodillos de giro</v>
          </cell>
        </row>
        <row r="1538">
          <cell r="A1538">
            <v>52</v>
          </cell>
          <cell r="B1538" t="str">
            <v>ASIENTO</v>
          </cell>
          <cell r="C1538" t="str">
            <v>CABINA</v>
          </cell>
          <cell r="D1538" t="str">
            <v>Asientos</v>
          </cell>
        </row>
        <row r="1539">
          <cell r="A1539">
            <v>53</v>
          </cell>
          <cell r="B1539" t="str">
            <v>BLOWER AIRE ACONDICIONADO</v>
          </cell>
          <cell r="C1539" t="str">
            <v>CABINA</v>
          </cell>
          <cell r="D1539" t="str">
            <v>Aire acondicionado</v>
          </cell>
        </row>
        <row r="1540">
          <cell r="A1540">
            <v>54</v>
          </cell>
          <cell r="B1540" t="str">
            <v>CAÑERIA</v>
          </cell>
          <cell r="C1540" t="str">
            <v>CABINA</v>
          </cell>
          <cell r="D1540" t="str">
            <v>Aire acondicionado</v>
          </cell>
        </row>
        <row r="1541">
          <cell r="A1541">
            <v>56</v>
          </cell>
          <cell r="B1541" t="str">
            <v>COMPRESOR A/C</v>
          </cell>
          <cell r="C1541" t="str">
            <v>CABINA</v>
          </cell>
          <cell r="D1541" t="str">
            <v>Aire acondicionado</v>
          </cell>
        </row>
        <row r="1542">
          <cell r="A1542">
            <v>57</v>
          </cell>
          <cell r="B1542" t="str">
            <v>CONDENSADOR</v>
          </cell>
          <cell r="C1542" t="str">
            <v>CABINA</v>
          </cell>
          <cell r="D1542" t="str">
            <v>Aire acondicionado</v>
          </cell>
        </row>
        <row r="1543">
          <cell r="A1543">
            <v>58</v>
          </cell>
          <cell r="B1543" t="str">
            <v>DIFUSORES A/C</v>
          </cell>
          <cell r="C1543" t="str">
            <v>CABINA</v>
          </cell>
          <cell r="D1543" t="str">
            <v>Aire acondicionado</v>
          </cell>
        </row>
        <row r="1544">
          <cell r="A1544">
            <v>59</v>
          </cell>
          <cell r="B1544" t="str">
            <v>ESTRUCTURA</v>
          </cell>
          <cell r="C1544" t="str">
            <v>CABINA</v>
          </cell>
          <cell r="D1544" t="str">
            <v>Estructura Cabina</v>
          </cell>
        </row>
        <row r="1545">
          <cell r="A1545">
            <v>60</v>
          </cell>
          <cell r="B1545" t="str">
            <v>FILTRO CABINA</v>
          </cell>
          <cell r="C1545" t="str">
            <v>CABINA</v>
          </cell>
          <cell r="D1545" t="str">
            <v>Aire acondicionado</v>
          </cell>
        </row>
        <row r="1546">
          <cell r="A1546">
            <v>64</v>
          </cell>
          <cell r="B1546" t="str">
            <v>PANEL DE INSTRUMENTOS/JOISTICK</v>
          </cell>
          <cell r="C1546" t="str">
            <v>CABINA</v>
          </cell>
          <cell r="D1546" t="str">
            <v>Instrumentos cabina</v>
          </cell>
        </row>
        <row r="1547">
          <cell r="A1547">
            <v>66</v>
          </cell>
          <cell r="B1547" t="str">
            <v>PUERTAS CABINA</v>
          </cell>
          <cell r="C1547" t="str">
            <v>CABINA</v>
          </cell>
          <cell r="D1547" t="str">
            <v>Acceso cabina</v>
          </cell>
        </row>
        <row r="1548">
          <cell r="A1548">
            <v>67</v>
          </cell>
          <cell r="B1548" t="str">
            <v xml:space="preserve">RADIO COMERCIAL  </v>
          </cell>
          <cell r="C1548" t="str">
            <v>CABINA</v>
          </cell>
          <cell r="D1548" t="str">
            <v>Entretenimiento cabina</v>
          </cell>
        </row>
        <row r="1549">
          <cell r="A1549">
            <v>68</v>
          </cell>
          <cell r="B1549" t="str">
            <v xml:space="preserve">RADIO DE COMUNICACIÓN </v>
          </cell>
          <cell r="C1549" t="str">
            <v>CABINA</v>
          </cell>
          <cell r="D1549" t="str">
            <v>Comunicacion</v>
          </cell>
        </row>
        <row r="1550">
          <cell r="A1550">
            <v>69</v>
          </cell>
          <cell r="B1550" t="str">
            <v>SELLADO CABINA</v>
          </cell>
          <cell r="C1550" t="str">
            <v>CABINA</v>
          </cell>
          <cell r="D1550" t="str">
            <v>Sellado cabina</v>
          </cell>
        </row>
        <row r="1551">
          <cell r="A1551">
            <v>71</v>
          </cell>
          <cell r="B1551" t="str">
            <v xml:space="preserve">SISTEMA DE AIRE ACONDICIONADO </v>
          </cell>
          <cell r="C1551" t="str">
            <v>CABINA</v>
          </cell>
          <cell r="D1551" t="str">
            <v>Aire acondicionado</v>
          </cell>
        </row>
        <row r="1552">
          <cell r="A1552">
            <v>72</v>
          </cell>
          <cell r="B1552" t="str">
            <v>SISTEMA DE COMUNICACIÓN ONLINE EQUIPO</v>
          </cell>
          <cell r="C1552" t="str">
            <v>CABINA</v>
          </cell>
          <cell r="D1552" t="str">
            <v>Comunicacion</v>
          </cell>
        </row>
        <row r="1553">
          <cell r="A1553">
            <v>73</v>
          </cell>
          <cell r="B1553" t="str">
            <v xml:space="preserve">SISTEMA DISPATCH </v>
          </cell>
          <cell r="C1553" t="str">
            <v>CABINA</v>
          </cell>
          <cell r="D1553" t="str">
            <v>SISTEMA DISPATCH</v>
          </cell>
        </row>
        <row r="1554">
          <cell r="A1554">
            <v>74</v>
          </cell>
          <cell r="B1554" t="str">
            <v>SWITCH FRENOS</v>
          </cell>
          <cell r="C1554" t="str">
            <v>CABINA</v>
          </cell>
          <cell r="D1554" t="str">
            <v>Switch cabina</v>
          </cell>
        </row>
        <row r="1555">
          <cell r="A1555">
            <v>75</v>
          </cell>
          <cell r="B1555" t="str">
            <v>SWITCH LUCES</v>
          </cell>
          <cell r="C1555" t="str">
            <v>CABINA</v>
          </cell>
          <cell r="D1555" t="str">
            <v>Switch cabina</v>
          </cell>
        </row>
        <row r="1556">
          <cell r="A1556">
            <v>76</v>
          </cell>
          <cell r="B1556" t="str">
            <v>VIDRIOS (PARABRISAS)</v>
          </cell>
          <cell r="C1556" t="str">
            <v>CABINA</v>
          </cell>
          <cell r="D1556" t="str">
            <v>Vidrios</v>
          </cell>
        </row>
        <row r="1557">
          <cell r="A1557">
            <v>77</v>
          </cell>
          <cell r="B1557" t="str">
            <v>BOCINA</v>
          </cell>
          <cell r="C1557" t="str">
            <v>CABINA</v>
          </cell>
          <cell r="D1557" t="str">
            <v>Bocina</v>
          </cell>
        </row>
        <row r="1558">
          <cell r="A1558">
            <v>79</v>
          </cell>
          <cell r="B1558" t="str">
            <v>CINTURON SEGURIDAD ASIENTO PILOTO</v>
          </cell>
          <cell r="C1558" t="str">
            <v>CABINA</v>
          </cell>
          <cell r="D1558" t="str">
            <v>Cinturones seguridad</v>
          </cell>
        </row>
        <row r="1559">
          <cell r="A1559">
            <v>80</v>
          </cell>
          <cell r="B1559" t="str">
            <v>CABEZAL DE ROTACION</v>
          </cell>
          <cell r="C1559" t="str">
            <v>CARRO ROTACIÓN</v>
          </cell>
          <cell r="D1559" t="str">
            <v>Cabezar rotacion</v>
          </cell>
        </row>
        <row r="1560">
          <cell r="A1560">
            <v>81</v>
          </cell>
          <cell r="B1560" t="str">
            <v>CADENAS DE RODADO</v>
          </cell>
          <cell r="C1560" t="str">
            <v>CARRO ROTACIÓN</v>
          </cell>
          <cell r="D1560" t="str">
            <v>Cadenas carro rotacion</v>
          </cell>
        </row>
        <row r="1561">
          <cell r="A1561">
            <v>82</v>
          </cell>
          <cell r="B1561" t="str">
            <v>CREMALLERAS</v>
          </cell>
          <cell r="C1561" t="str">
            <v>CARRO ROTACIÓN</v>
          </cell>
          <cell r="D1561" t="str">
            <v>Cremellareas carro rotacion</v>
          </cell>
        </row>
        <row r="1562">
          <cell r="A1562">
            <v>83</v>
          </cell>
          <cell r="B1562" t="str">
            <v>EJE SHIPPER SHAFT</v>
          </cell>
          <cell r="C1562" t="str">
            <v>CARRO ROTACIÓN</v>
          </cell>
          <cell r="D1562" t="str">
            <v>Eje shipper shaft</v>
          </cell>
        </row>
        <row r="1563">
          <cell r="A1563">
            <v>84</v>
          </cell>
          <cell r="B1563" t="str">
            <v>MANGUERAS / FLEXIBLES DE PENETRACION</v>
          </cell>
          <cell r="C1563" t="str">
            <v>CARRO ROTACIÓN</v>
          </cell>
          <cell r="D1563" t="str">
            <v>Lineas carro rotacion</v>
          </cell>
        </row>
        <row r="1564">
          <cell r="A1564">
            <v>85</v>
          </cell>
          <cell r="B1564" t="str">
            <v>MOTOR DE AVANCE</v>
          </cell>
          <cell r="C1564" t="str">
            <v>CARRO ROTACIÓN</v>
          </cell>
          <cell r="D1564" t="str">
            <v>Motor de avance</v>
          </cell>
        </row>
        <row r="1565">
          <cell r="A1565">
            <v>86</v>
          </cell>
          <cell r="B1565" t="str">
            <v>MOTOR DE ROTACION</v>
          </cell>
          <cell r="C1565" t="str">
            <v>CARRO ROTACIÓN</v>
          </cell>
          <cell r="D1565" t="str">
            <v>Motor de rotacion</v>
          </cell>
        </row>
        <row r="1566">
          <cell r="A1566">
            <v>88</v>
          </cell>
          <cell r="B1566" t="str">
            <v>TRANSMISIÓN PULLDOWN</v>
          </cell>
          <cell r="C1566" t="str">
            <v>CARRO ROTACIÓN</v>
          </cell>
          <cell r="D1566" t="str">
            <v>Transmision pulldown</v>
          </cell>
        </row>
        <row r="1567">
          <cell r="A1567">
            <v>95</v>
          </cell>
          <cell r="B1567" t="str">
            <v>COMPRESOR DE AIRE</v>
          </cell>
          <cell r="C1567" t="str">
            <v>COMPRESOR</v>
          </cell>
          <cell r="D1567" t="str">
            <v>Compresor aire</v>
          </cell>
        </row>
        <row r="1568">
          <cell r="A1568">
            <v>96</v>
          </cell>
          <cell r="B1568" t="str">
            <v xml:space="preserve">MANGUERAS / FLEXIBLES DE AIRE </v>
          </cell>
          <cell r="C1568" t="str">
            <v>COMPRESOR</v>
          </cell>
          <cell r="D1568" t="str">
            <v>Lineas de aire</v>
          </cell>
        </row>
        <row r="1569">
          <cell r="A1569">
            <v>98</v>
          </cell>
          <cell r="B1569" t="str">
            <v>TANQUE T</v>
          </cell>
          <cell r="C1569" t="str">
            <v>COMPRESOR</v>
          </cell>
          <cell r="D1569" t="str">
            <v>Tanque aire</v>
          </cell>
        </row>
        <row r="1570">
          <cell r="A1570">
            <v>99</v>
          </cell>
          <cell r="B1570" t="str">
            <v>VALVULA DE COMPRESOR</v>
          </cell>
          <cell r="C1570" t="str">
            <v>COMPRESOR</v>
          </cell>
          <cell r="D1570" t="str">
            <v>Valvula sistema compresor</v>
          </cell>
        </row>
        <row r="1571">
          <cell r="A1571">
            <v>100</v>
          </cell>
          <cell r="B1571" t="str">
            <v>VALVULA MARIPOSA</v>
          </cell>
          <cell r="C1571" t="str">
            <v>COMPRESOR</v>
          </cell>
          <cell r="D1571" t="str">
            <v>Valvula sistema compresor</v>
          </cell>
        </row>
        <row r="1572">
          <cell r="A1572">
            <v>101</v>
          </cell>
          <cell r="B1572" t="str">
            <v>VALVULA REGULADORAS DE PRESIÓN</v>
          </cell>
          <cell r="C1572" t="str">
            <v>COMPRESOR</v>
          </cell>
          <cell r="D1572" t="str">
            <v>Valvula sistema compresor</v>
          </cell>
        </row>
        <row r="1573">
          <cell r="A1573">
            <v>225</v>
          </cell>
          <cell r="B1573" t="str">
            <v>PERNO</v>
          </cell>
          <cell r="C1573" t="str">
            <v>ESTRUCTURAS</v>
          </cell>
          <cell r="D1573" t="str">
            <v>Pernos</v>
          </cell>
        </row>
        <row r="1574">
          <cell r="A1574">
            <v>125</v>
          </cell>
          <cell r="B1574" t="str">
            <v>BARRA ECUALIZADORA</v>
          </cell>
          <cell r="C1574" t="str">
            <v>ESTRUCTURAS</v>
          </cell>
          <cell r="D1574" t="str">
            <v>Barra ecualizadora</v>
          </cell>
        </row>
        <row r="1575">
          <cell r="A1575">
            <v>126</v>
          </cell>
          <cell r="B1575" t="str">
            <v>LLAVE DE CORTE</v>
          </cell>
          <cell r="C1575" t="str">
            <v>ESTRUCTURAS</v>
          </cell>
          <cell r="D1575" t="str">
            <v>Llave de corte</v>
          </cell>
        </row>
        <row r="1576">
          <cell r="A1576">
            <v>128</v>
          </cell>
          <cell r="B1576" t="str">
            <v>BASTIDOR (SIDE FRAME)</v>
          </cell>
          <cell r="C1576" t="str">
            <v>ESTRUCTURAS</v>
          </cell>
          <cell r="D1576" t="str">
            <v>Rodado</v>
          </cell>
        </row>
        <row r="1577">
          <cell r="A1577">
            <v>131</v>
          </cell>
          <cell r="B1577" t="str">
            <v>BASTIDOR DERECHO</v>
          </cell>
          <cell r="C1577" t="str">
            <v>ESTRUCTURAS</v>
          </cell>
          <cell r="D1577" t="str">
            <v>Rodado</v>
          </cell>
        </row>
        <row r="1578">
          <cell r="A1578">
            <v>132</v>
          </cell>
          <cell r="B1578" t="str">
            <v>BASTIDOR IZQUIERDO</v>
          </cell>
          <cell r="C1578" t="str">
            <v>ESTRUCTURAS</v>
          </cell>
          <cell r="D1578" t="str">
            <v>Rodado</v>
          </cell>
        </row>
        <row r="1579">
          <cell r="A1579">
            <v>133</v>
          </cell>
          <cell r="B1579" t="str">
            <v>RUEDA TENSORA DERECHA</v>
          </cell>
          <cell r="C1579" t="str">
            <v>ESTRUCTURAS</v>
          </cell>
          <cell r="D1579" t="str">
            <v>Rodado</v>
          </cell>
        </row>
        <row r="1580">
          <cell r="A1580">
            <v>134</v>
          </cell>
          <cell r="B1580" t="str">
            <v>RUEDA TENSORA IZQUIERDA</v>
          </cell>
          <cell r="C1580" t="str">
            <v>ESTRUCTURAS</v>
          </cell>
          <cell r="D1580" t="str">
            <v>Rodado</v>
          </cell>
        </row>
        <row r="1581">
          <cell r="A1581">
            <v>135</v>
          </cell>
          <cell r="B1581" t="str">
            <v>BOTA PIEDRA</v>
          </cell>
          <cell r="C1581" t="str">
            <v>ESTRUCTURAS</v>
          </cell>
          <cell r="D1581" t="str">
            <v>Rodado</v>
          </cell>
        </row>
        <row r="1582">
          <cell r="A1582">
            <v>144</v>
          </cell>
          <cell r="B1582" t="str">
            <v>CARDANES</v>
          </cell>
          <cell r="C1582" t="str">
            <v>ESTRUCTURAS</v>
          </cell>
          <cell r="D1582" t="str">
            <v>Cardan</v>
          </cell>
        </row>
        <row r="1583">
          <cell r="A1583">
            <v>164</v>
          </cell>
          <cell r="B1583" t="str">
            <v>ESPEJO DERECHO</v>
          </cell>
          <cell r="C1583" t="str">
            <v>ESTRUCTURAS</v>
          </cell>
          <cell r="D1583" t="str">
            <v>Espejos</v>
          </cell>
        </row>
        <row r="1584">
          <cell r="A1584">
            <v>165</v>
          </cell>
          <cell r="B1584" t="str">
            <v>ESPEJO IZQUIERDO</v>
          </cell>
          <cell r="C1584" t="str">
            <v>ESTRUCTURAS</v>
          </cell>
          <cell r="D1584" t="str">
            <v>Espejos</v>
          </cell>
        </row>
        <row r="1585">
          <cell r="A1585">
            <v>168</v>
          </cell>
          <cell r="B1585" t="str">
            <v>FRAME PRINCIPAL</v>
          </cell>
          <cell r="C1585" t="str">
            <v>ESTRUCTURAS</v>
          </cell>
          <cell r="D1585" t="str">
            <v>Frame</v>
          </cell>
        </row>
        <row r="1586">
          <cell r="A1586">
            <v>171</v>
          </cell>
          <cell r="B1586" t="str">
            <v>INTERCAMBIADOR DE BARRAS</v>
          </cell>
          <cell r="C1586" t="str">
            <v>ESTRUCTURAS</v>
          </cell>
          <cell r="D1586" t="str">
            <v>Intercambiador de barras</v>
          </cell>
        </row>
        <row r="1587">
          <cell r="A1587">
            <v>185</v>
          </cell>
          <cell r="B1587" t="str">
            <v>PIÑONES CREMALLERA</v>
          </cell>
          <cell r="C1587" t="str">
            <v>ESTRUCTURAS</v>
          </cell>
          <cell r="D1587" t="str">
            <v>Piñones sistema estructuras</v>
          </cell>
        </row>
        <row r="1588">
          <cell r="A1588">
            <v>186</v>
          </cell>
          <cell r="B1588" t="str">
            <v>PLATAFORMAS Y ESCALERAS</v>
          </cell>
          <cell r="C1588" t="str">
            <v>ESTRUCTURAS</v>
          </cell>
          <cell r="D1588" t="str">
            <v>Plataformas y escaleras</v>
          </cell>
        </row>
        <row r="1589">
          <cell r="A1589">
            <v>188</v>
          </cell>
          <cell r="B1589" t="str">
            <v>LLAVE DE PISO</v>
          </cell>
          <cell r="C1589" t="str">
            <v>ESTRUCTURAS</v>
          </cell>
          <cell r="D1589" t="str">
            <v>Llave de piso</v>
          </cell>
        </row>
        <row r="1590">
          <cell r="A1590">
            <v>189</v>
          </cell>
          <cell r="B1590" t="str">
            <v>PLUMA (TORRE,MASTIL)</v>
          </cell>
          <cell r="C1590" t="str">
            <v>ESTRUCTURAS</v>
          </cell>
          <cell r="D1590" t="str">
            <v>Torre</v>
          </cell>
        </row>
        <row r="1591">
          <cell r="A1591">
            <v>204</v>
          </cell>
          <cell r="B1591" t="str">
            <v>RODILLOS CADENAS DERECHA</v>
          </cell>
          <cell r="C1591" t="str">
            <v>ESTRUCTURAS</v>
          </cell>
          <cell r="D1591" t="str">
            <v>Rodado</v>
          </cell>
        </row>
        <row r="1592">
          <cell r="A1592">
            <v>205</v>
          </cell>
          <cell r="B1592" t="str">
            <v>RODILLOS CADENAS IZQUIERDA</v>
          </cell>
          <cell r="C1592" t="str">
            <v>ESTRUCTURAS</v>
          </cell>
          <cell r="D1592" t="str">
            <v>Rodado</v>
          </cell>
        </row>
        <row r="1593">
          <cell r="A1593">
            <v>206</v>
          </cell>
          <cell r="B1593" t="str">
            <v>ROLLER GUÍA ZAPATA</v>
          </cell>
          <cell r="C1593" t="str">
            <v>ESTRUCTURAS</v>
          </cell>
          <cell r="D1593" t="str">
            <v>Rodado</v>
          </cell>
        </row>
        <row r="1594">
          <cell r="A1594">
            <v>207</v>
          </cell>
          <cell r="B1594" t="str">
            <v>ROLLER INFERIOR</v>
          </cell>
          <cell r="C1594" t="str">
            <v>ESTRUCTURAS</v>
          </cell>
          <cell r="D1594" t="str">
            <v>Rodado</v>
          </cell>
        </row>
        <row r="1595">
          <cell r="A1595">
            <v>208</v>
          </cell>
          <cell r="B1595" t="str">
            <v>ROLLER SUPERIOR</v>
          </cell>
          <cell r="C1595" t="str">
            <v>ESTRUCTURAS</v>
          </cell>
          <cell r="D1595" t="str">
            <v>Rodado</v>
          </cell>
        </row>
        <row r="1596">
          <cell r="A1596">
            <v>223</v>
          </cell>
          <cell r="B1596" t="str">
            <v>ZAPATAS DERECHA</v>
          </cell>
          <cell r="C1596" t="str">
            <v>ESTRUCTURAS</v>
          </cell>
          <cell r="D1596" t="str">
            <v>Rodado</v>
          </cell>
        </row>
        <row r="1597">
          <cell r="A1597">
            <v>224</v>
          </cell>
          <cell r="B1597" t="str">
            <v>ZAPATAS IZQUIERDA</v>
          </cell>
          <cell r="C1597" t="str">
            <v>ESTRUCTURAS</v>
          </cell>
          <cell r="D1597" t="str">
            <v>Rodado</v>
          </cell>
        </row>
        <row r="1598">
          <cell r="A1598">
            <v>428</v>
          </cell>
          <cell r="B1598" t="str">
            <v>TURBOS DERECHOS</v>
          </cell>
          <cell r="C1598" t="str">
            <v xml:space="preserve">MOTOR DIESEL </v>
          </cell>
          <cell r="D1598" t="str">
            <v>SISTEMA ADMISION Y ESCAPE</v>
          </cell>
        </row>
        <row r="1599">
          <cell r="A1599">
            <v>429</v>
          </cell>
          <cell r="B1599" t="str">
            <v>TURBOS IZQUIERDOS</v>
          </cell>
          <cell r="C1599" t="str">
            <v xml:space="preserve">MOTOR DIESEL </v>
          </cell>
          <cell r="D1599" t="str">
            <v>SISTEMA ADMISION Y ESCAPE</v>
          </cell>
        </row>
        <row r="1600">
          <cell r="A1600">
            <v>331</v>
          </cell>
          <cell r="B1600" t="str">
            <v>ACCESORIOS MOTOR DIESEL</v>
          </cell>
          <cell r="C1600" t="str">
            <v xml:space="preserve">MOTOR DIESEL </v>
          </cell>
          <cell r="D1600" t="str">
            <v>Accesorios motor diesel</v>
          </cell>
        </row>
        <row r="1601">
          <cell r="A1601">
            <v>343</v>
          </cell>
          <cell r="B1601" t="str">
            <v>SIST. COMBUSTIBLE</v>
          </cell>
          <cell r="C1601" t="str">
            <v xml:space="preserve">MOTOR DIESEL </v>
          </cell>
          <cell r="D1601" t="str">
            <v>Sistema combustible</v>
          </cell>
        </row>
        <row r="1602">
          <cell r="A1602">
            <v>344</v>
          </cell>
          <cell r="B1602" t="str">
            <v>SIST. ENFRIAMIENTO</v>
          </cell>
          <cell r="C1602" t="str">
            <v xml:space="preserve">MOTOR DIESEL </v>
          </cell>
          <cell r="D1602" t="str">
            <v>Sistema enfriamiento</v>
          </cell>
        </row>
        <row r="1603">
          <cell r="A1603">
            <v>345</v>
          </cell>
          <cell r="B1603" t="str">
            <v>SIST. LUBRICACION</v>
          </cell>
          <cell r="C1603" t="str">
            <v xml:space="preserve">MOTOR DIESEL </v>
          </cell>
          <cell r="D1603" t="str">
            <v>Sistema lubricacion</v>
          </cell>
        </row>
        <row r="1604">
          <cell r="A1604">
            <v>363</v>
          </cell>
          <cell r="B1604" t="str">
            <v>UNIDAD FUERZA LADO DERECHO (8 UN)</v>
          </cell>
          <cell r="C1604" t="str">
            <v xml:space="preserve">MOTOR DIESEL </v>
          </cell>
          <cell r="D1604" t="str">
            <v>Unidad de fuerza</v>
          </cell>
        </row>
        <row r="1605">
          <cell r="A1605">
            <v>364</v>
          </cell>
          <cell r="B1605" t="str">
            <v>UNIDAD FUERZA LADO IZQUIERDO (8 UN)</v>
          </cell>
          <cell r="C1605" t="str">
            <v xml:space="preserve">MOTOR DIESEL </v>
          </cell>
          <cell r="D1605" t="str">
            <v>Unidad de fuerza</v>
          </cell>
        </row>
        <row r="1606">
          <cell r="A1606">
            <v>503</v>
          </cell>
          <cell r="B1606" t="str">
            <v>BOMBA AGUA</v>
          </cell>
          <cell r="C1606" t="str">
            <v xml:space="preserve">MOTOR DIESEL </v>
          </cell>
          <cell r="D1606" t="str">
            <v>Sistema refrigeracion</v>
          </cell>
        </row>
        <row r="1607">
          <cell r="A1607">
            <v>670</v>
          </cell>
          <cell r="B1607" t="str">
            <v>CABEZAL DE ROTACION</v>
          </cell>
          <cell r="C1607" t="str">
            <v>S.AVANCE (PENETR) PULLDOWN</v>
          </cell>
          <cell r="D1607" t="str">
            <v>Cabezal rotacion</v>
          </cell>
        </row>
        <row r="1608">
          <cell r="A1608">
            <v>671</v>
          </cell>
          <cell r="B1608" t="str">
            <v>CADENAS DE PULL BACK DERECHA</v>
          </cell>
          <cell r="C1608" t="str">
            <v>S.AVANCE (PENETR) PULLDOWN</v>
          </cell>
          <cell r="D1608" t="str">
            <v>Pull back</v>
          </cell>
        </row>
        <row r="1609">
          <cell r="A1609">
            <v>672</v>
          </cell>
          <cell r="B1609" t="str">
            <v>CADENAS DE PULL BACK IZQUIERDA</v>
          </cell>
          <cell r="C1609" t="str">
            <v>S.AVANCE (PENETR) PULLDOWN</v>
          </cell>
          <cell r="D1609" t="str">
            <v>Pull back</v>
          </cell>
        </row>
        <row r="1610">
          <cell r="A1610">
            <v>673</v>
          </cell>
          <cell r="B1610" t="str">
            <v>CADENAS DE PULLDOWN DERECHA</v>
          </cell>
          <cell r="C1610" t="str">
            <v>S.AVANCE (PENETR) PULLDOWN</v>
          </cell>
          <cell r="D1610" t="str">
            <v>Pull down</v>
          </cell>
        </row>
        <row r="1611">
          <cell r="A1611">
            <v>674</v>
          </cell>
          <cell r="B1611" t="str">
            <v>CADENAS DE PULLDOWN IZQUIERDA</v>
          </cell>
          <cell r="C1611" t="str">
            <v>S.AVANCE (PENETR) PULLDOWN</v>
          </cell>
          <cell r="D1611" t="str">
            <v>Pull down</v>
          </cell>
        </row>
        <row r="1612">
          <cell r="A1612">
            <v>675</v>
          </cell>
          <cell r="B1612" t="str">
            <v>MOTOR DE ROTACION</v>
          </cell>
          <cell r="C1612" t="str">
            <v>S.AVANCE (PENETR) PULLDOWN</v>
          </cell>
          <cell r="D1612" t="str">
            <v>Motor sistema avance</v>
          </cell>
        </row>
        <row r="1613">
          <cell r="A1613">
            <v>676</v>
          </cell>
          <cell r="B1613" t="str">
            <v>MOTOR IZQUIERDO TENSADO CABLE</v>
          </cell>
          <cell r="C1613" t="str">
            <v>S.AVANCE (PENETR) PULLDOWN</v>
          </cell>
          <cell r="D1613" t="str">
            <v>Motor sistema avance</v>
          </cell>
        </row>
        <row r="1614">
          <cell r="A1614">
            <v>677</v>
          </cell>
          <cell r="B1614" t="str">
            <v>MOTOS DERECHO TENSADO CABLE</v>
          </cell>
          <cell r="C1614" t="str">
            <v>S.AVANCE (PENETR) PULLDOWN</v>
          </cell>
          <cell r="D1614" t="str">
            <v>Motor sistema avance</v>
          </cell>
        </row>
        <row r="1615">
          <cell r="A1615">
            <v>679</v>
          </cell>
          <cell r="B1615" t="str">
            <v>POLEA DERECHA INFERIOR</v>
          </cell>
          <cell r="C1615" t="str">
            <v>S.AVANCE (PENETR) PULLDOWN</v>
          </cell>
          <cell r="D1615" t="str">
            <v>Polea sistema avance</v>
          </cell>
        </row>
        <row r="1616">
          <cell r="A1616">
            <v>680</v>
          </cell>
          <cell r="B1616" t="str">
            <v>POLEA DERECHA SUPERIOR</v>
          </cell>
          <cell r="C1616" t="str">
            <v>S.AVANCE (PENETR) PULLDOWN</v>
          </cell>
          <cell r="D1616" t="str">
            <v>Polea sistema avance</v>
          </cell>
        </row>
        <row r="1617">
          <cell r="A1617">
            <v>681</v>
          </cell>
          <cell r="B1617" t="str">
            <v>POLEA IZQUIERDA INFERIOR</v>
          </cell>
          <cell r="C1617" t="str">
            <v>S.AVANCE (PENETR) PULLDOWN</v>
          </cell>
          <cell r="D1617" t="str">
            <v>Polea sistema avance</v>
          </cell>
        </row>
        <row r="1618">
          <cell r="A1618">
            <v>682</v>
          </cell>
          <cell r="B1618" t="str">
            <v>POLEA IZQUIERDA SUPERIOR</v>
          </cell>
          <cell r="C1618" t="str">
            <v>S.AVANCE (PENETR) PULLDOWN</v>
          </cell>
          <cell r="D1618" t="str">
            <v>Polea sistema avance</v>
          </cell>
        </row>
        <row r="1619">
          <cell r="A1619">
            <v>683</v>
          </cell>
          <cell r="B1619" t="str">
            <v>SELLO SWIVE</v>
          </cell>
          <cell r="C1619" t="str">
            <v>S.AVANCE (PENETR) PULLDOWN</v>
          </cell>
          <cell r="D1619" t="str">
            <v>Sello sistema avance</v>
          </cell>
        </row>
        <row r="1620">
          <cell r="A1620">
            <v>684</v>
          </cell>
          <cell r="B1620" t="str">
            <v>SPROKET PULLBACK DERECHO</v>
          </cell>
          <cell r="C1620" t="str">
            <v>S.AVANCE (PENETR) PULLDOWN</v>
          </cell>
          <cell r="D1620" t="str">
            <v>Sproket sistema vance</v>
          </cell>
        </row>
        <row r="1621">
          <cell r="A1621">
            <v>685</v>
          </cell>
          <cell r="B1621" t="str">
            <v>SPROKET PULLBACK IZQUIERDO</v>
          </cell>
          <cell r="C1621" t="str">
            <v>S.AVANCE (PENETR) PULLDOWN</v>
          </cell>
          <cell r="D1621" t="str">
            <v>Sproket sistema vance</v>
          </cell>
        </row>
        <row r="1622">
          <cell r="A1622">
            <v>686</v>
          </cell>
          <cell r="B1622" t="str">
            <v>SPROKET PULLBACK SUPERIOR (FIJO)</v>
          </cell>
          <cell r="C1622" t="str">
            <v>S.AVANCE (PENETR) PULLDOWN</v>
          </cell>
          <cell r="D1622" t="str">
            <v>Sproket sistema vance</v>
          </cell>
        </row>
        <row r="1623">
          <cell r="A1623">
            <v>687</v>
          </cell>
          <cell r="B1623" t="str">
            <v>SPROKET PULLDOWN DERECHO</v>
          </cell>
          <cell r="C1623" t="str">
            <v>S.AVANCE (PENETR) PULLDOWN</v>
          </cell>
          <cell r="D1623" t="str">
            <v>Sproket sistema vance</v>
          </cell>
        </row>
        <row r="1624">
          <cell r="A1624">
            <v>688</v>
          </cell>
          <cell r="B1624" t="str">
            <v>SPROKET PULLDOWN IZQUIERDO</v>
          </cell>
          <cell r="C1624" t="str">
            <v>S.AVANCE (PENETR) PULLDOWN</v>
          </cell>
          <cell r="D1624" t="str">
            <v>Sproket sistema vance</v>
          </cell>
        </row>
        <row r="1625">
          <cell r="A1625">
            <v>920</v>
          </cell>
          <cell r="B1625" t="str">
            <v>CAMPANA DE EXTRACCIÓN</v>
          </cell>
          <cell r="C1625" t="str">
            <v>SISTEMA CAPTADOR POLVO</v>
          </cell>
          <cell r="D1625" t="str">
            <v>Campana extracción</v>
          </cell>
        </row>
        <row r="1626">
          <cell r="A1626">
            <v>921</v>
          </cell>
          <cell r="B1626" t="str">
            <v>CONDUCTO DE ASPIRACIÓN</v>
          </cell>
          <cell r="C1626" t="str">
            <v>SISTEMA CAPTADOR POLVO</v>
          </cell>
          <cell r="D1626" t="str">
            <v>Conductos captadores de polvo</v>
          </cell>
        </row>
        <row r="1627">
          <cell r="A1627">
            <v>922</v>
          </cell>
          <cell r="B1627" t="str">
            <v>CÁMARA DE EXPANSIÓN</v>
          </cell>
          <cell r="C1627" t="str">
            <v>SISTEMA CAPTADOR POLVO</v>
          </cell>
          <cell r="D1627" t="str">
            <v>Camara de expansion</v>
          </cell>
        </row>
        <row r="1628">
          <cell r="A1628">
            <v>923</v>
          </cell>
          <cell r="B1628" t="str">
            <v>DISPOSITIVO DE FILTRACIÓN</v>
          </cell>
          <cell r="C1628" t="str">
            <v>SISTEMA CAPTADOR POLVO</v>
          </cell>
          <cell r="D1628" t="str">
            <v>Filtros polvo</v>
          </cell>
        </row>
        <row r="1629">
          <cell r="A1629">
            <v>924</v>
          </cell>
          <cell r="B1629" t="str">
            <v>GENERADOR DE LA PRESIÓN DE TRABAJO</v>
          </cell>
          <cell r="C1629" t="str">
            <v>SISTEMA CAPTADOR POLVO</v>
          </cell>
          <cell r="D1629" t="str">
            <v>Generador presión de trabajo</v>
          </cell>
        </row>
        <row r="1630">
          <cell r="A1630">
            <v>877</v>
          </cell>
          <cell r="B1630" t="str">
            <v>GABINETES ELECTRICOS</v>
          </cell>
          <cell r="C1630" t="str">
            <v>SISTEMA ELECTRICO</v>
          </cell>
          <cell r="D1630" t="str">
            <v>Gabinetes electricos</v>
          </cell>
        </row>
        <row r="1631">
          <cell r="A1631">
            <v>878</v>
          </cell>
          <cell r="B1631" t="str">
            <v xml:space="preserve">GOIC </v>
          </cell>
          <cell r="C1631" t="str">
            <v>SISTEMA ELECTRICO</v>
          </cell>
          <cell r="D1631" t="str">
            <v>GOIC</v>
          </cell>
        </row>
        <row r="1632">
          <cell r="A1632">
            <v>882</v>
          </cell>
          <cell r="B1632" t="str">
            <v>ILUMINACION EXTERIOR</v>
          </cell>
          <cell r="C1632" t="str">
            <v>SISTEMA ELECTRICO 24V</v>
          </cell>
          <cell r="D1632" t="str">
            <v>IIuminacion</v>
          </cell>
        </row>
        <row r="1633">
          <cell r="A1633">
            <v>883</v>
          </cell>
          <cell r="B1633" t="str">
            <v>ILUMINACION INTERIOR</v>
          </cell>
          <cell r="C1633" t="str">
            <v>SISTEMA ELECTRICO 24V</v>
          </cell>
          <cell r="D1633" t="str">
            <v>Iluminacion</v>
          </cell>
        </row>
        <row r="1634">
          <cell r="A1634">
            <v>888</v>
          </cell>
          <cell r="B1634" t="str">
            <v xml:space="preserve">SISTEMA ELECTRICO </v>
          </cell>
          <cell r="C1634" t="str">
            <v>SISTEMA ELECTRICO</v>
          </cell>
          <cell r="D1634" t="str">
            <v>Sistema electrico</v>
          </cell>
        </row>
        <row r="1635">
          <cell r="A1635">
            <v>889</v>
          </cell>
          <cell r="B1635" t="str">
            <v>SISTEMA ELECTRICO CONTROL</v>
          </cell>
          <cell r="C1635" t="str">
            <v>SISTEMA ELECTRICO</v>
          </cell>
          <cell r="D1635" t="str">
            <v>Sistema electrico control</v>
          </cell>
        </row>
        <row r="1636">
          <cell r="A1636">
            <v>720</v>
          </cell>
          <cell r="B1636" t="str">
            <v>ALARMAS SISTEMA AID</v>
          </cell>
          <cell r="C1636" t="str">
            <v>SISTEMA ELECTRICO 24V</v>
          </cell>
          <cell r="D1636" t="str">
            <v>Alarmas</v>
          </cell>
        </row>
        <row r="1637">
          <cell r="A1637">
            <v>721</v>
          </cell>
          <cell r="B1637" t="str">
            <v>ALTERNADOR 24V 75A</v>
          </cell>
          <cell r="C1637" t="str">
            <v>SISTEMA ELECTRICO 24V</v>
          </cell>
          <cell r="D1637" t="str">
            <v>Alternador 24V</v>
          </cell>
        </row>
        <row r="1638">
          <cell r="A1638">
            <v>722</v>
          </cell>
          <cell r="B1638" t="str">
            <v>ARNES ELECTRICO</v>
          </cell>
          <cell r="C1638" t="str">
            <v>SISTEMA ELECTRICO 24V</v>
          </cell>
          <cell r="D1638" t="str">
            <v>Arnes</v>
          </cell>
        </row>
        <row r="1639">
          <cell r="A1639">
            <v>723</v>
          </cell>
          <cell r="B1639" t="str">
            <v>BATERIAS</v>
          </cell>
          <cell r="C1639" t="str">
            <v>SISTEMA ELECTRICO 24V</v>
          </cell>
          <cell r="D1639" t="str">
            <v>Baterias</v>
          </cell>
        </row>
        <row r="1640">
          <cell r="A1640">
            <v>724</v>
          </cell>
          <cell r="B1640" t="str">
            <v>CIRCUITO EN CABINA</v>
          </cell>
          <cell r="C1640" t="str">
            <v>SISTEMA ELECTRICO 24V</v>
          </cell>
          <cell r="D1640" t="str">
            <v>Circuito cabina</v>
          </cell>
        </row>
        <row r="1641">
          <cell r="A1641">
            <v>734</v>
          </cell>
          <cell r="B1641" t="str">
            <v>RELAY</v>
          </cell>
          <cell r="C1641" t="str">
            <v>SISTEMA ELECTRICO 24V</v>
          </cell>
          <cell r="D1641" t="str">
            <v>Relay</v>
          </cell>
        </row>
        <row r="1642">
          <cell r="A1642">
            <v>745</v>
          </cell>
          <cell r="B1642" t="str">
            <v>ILUMINACION</v>
          </cell>
          <cell r="C1642" t="str">
            <v>SISTEMA ELECTRICO 24V</v>
          </cell>
          <cell r="D1642" t="str">
            <v>Iluminacion</v>
          </cell>
        </row>
        <row r="1643">
          <cell r="A1643">
            <v>746</v>
          </cell>
          <cell r="B1643" t="str">
            <v xml:space="preserve">MOTOR DE ARRANQUE  </v>
          </cell>
          <cell r="C1643" t="str">
            <v>SISTEMA ELECTRICO 24V</v>
          </cell>
          <cell r="D1643" t="str">
            <v>Sistema arranque 24V</v>
          </cell>
        </row>
        <row r="1644">
          <cell r="A1644">
            <v>970</v>
          </cell>
          <cell r="B1644" t="str">
            <v xml:space="preserve">BOMBA DEL FAN </v>
          </cell>
          <cell r="C1644" t="str">
            <v>SISTEMA HIDRAULICO</v>
          </cell>
          <cell r="D1644" t="str">
            <v>Cilindros hidraulicos</v>
          </cell>
        </row>
        <row r="1645">
          <cell r="A1645">
            <v>971</v>
          </cell>
          <cell r="B1645" t="str">
            <v>CILIDROS DE NIVELACION (GATOS) DELANTERO</v>
          </cell>
          <cell r="C1645" t="str">
            <v>SISTEMA HIDRAULICO</v>
          </cell>
          <cell r="D1645" t="str">
            <v>Cilindros hidraulicos</v>
          </cell>
        </row>
        <row r="1646">
          <cell r="A1646">
            <v>972</v>
          </cell>
          <cell r="B1646" t="str">
            <v>CILIDROS DE NIVELACION (GATOS) DERECHO</v>
          </cell>
          <cell r="C1646" t="str">
            <v>SISTEMA HIDRAULICO</v>
          </cell>
          <cell r="D1646" t="str">
            <v>Cilindros hidraulicos</v>
          </cell>
        </row>
        <row r="1647">
          <cell r="A1647">
            <v>973</v>
          </cell>
          <cell r="B1647" t="str">
            <v>CILIDROS DE NIVELACION (GATOS) IZQUIERDO</v>
          </cell>
          <cell r="C1647" t="str">
            <v>SISTEMA HIDRAULICO</v>
          </cell>
          <cell r="D1647" t="str">
            <v>Cilindros hidraulicos</v>
          </cell>
        </row>
        <row r="1648">
          <cell r="A1648">
            <v>974</v>
          </cell>
          <cell r="B1648" t="str">
            <v>CILINDRO GIRO CARRUSSEL</v>
          </cell>
          <cell r="C1648" t="str">
            <v>SISTEMA HIDRAULICO</v>
          </cell>
          <cell r="D1648" t="str">
            <v>Cilindros hidraulicos</v>
          </cell>
        </row>
        <row r="1649">
          <cell r="A1649">
            <v>975</v>
          </cell>
          <cell r="B1649" t="str">
            <v>CILINDRO TENSADO CABLE AUTOMATICO</v>
          </cell>
          <cell r="C1649" t="str">
            <v>SISTEMA HIDRAULICO</v>
          </cell>
          <cell r="D1649" t="str">
            <v>Cilindros hidraulicos</v>
          </cell>
        </row>
        <row r="1650">
          <cell r="A1650">
            <v>976</v>
          </cell>
          <cell r="B1650" t="str">
            <v>CILINDROS INTERCAMBIADOR DE BARRAS</v>
          </cell>
          <cell r="C1650" t="str">
            <v>SISTEMA HIDRAULICO</v>
          </cell>
          <cell r="D1650" t="str">
            <v>Cilindros hidraulicos</v>
          </cell>
        </row>
        <row r="1651">
          <cell r="A1651">
            <v>977</v>
          </cell>
          <cell r="B1651" t="str">
            <v>CILINDROS LEVANTE TORRE DERECHO</v>
          </cell>
          <cell r="C1651" t="str">
            <v>SISTEMA HIDRAULICO</v>
          </cell>
          <cell r="D1651" t="str">
            <v>Cilindros hidraulicos</v>
          </cell>
        </row>
        <row r="1652">
          <cell r="A1652">
            <v>978</v>
          </cell>
          <cell r="B1652" t="str">
            <v>CILINDROS LEVANTE TORRE IZQUIERDO</v>
          </cell>
          <cell r="C1652" t="str">
            <v>SISTEMA HIDRAULICO</v>
          </cell>
          <cell r="D1652" t="str">
            <v>Cilindros hidraulicos</v>
          </cell>
        </row>
        <row r="1653">
          <cell r="A1653">
            <v>979</v>
          </cell>
          <cell r="B1653" t="str">
            <v>CILINDROS PULL DOWN (AVANCE) DERECHO</v>
          </cell>
          <cell r="C1653" t="str">
            <v>SISTEMA HIDRAULICO</v>
          </cell>
          <cell r="D1653" t="str">
            <v>Cilindros hidraulicos</v>
          </cell>
        </row>
        <row r="1654">
          <cell r="A1654">
            <v>980</v>
          </cell>
          <cell r="B1654" t="str">
            <v>CILINDROS PULL DOWN (AVANCE) IZQUIERDO</v>
          </cell>
          <cell r="C1654" t="str">
            <v>SISTEMA HIDRAULICO</v>
          </cell>
          <cell r="D1654" t="str">
            <v>Cilindros hidraulicos</v>
          </cell>
        </row>
        <row r="1655">
          <cell r="A1655">
            <v>981</v>
          </cell>
          <cell r="B1655" t="str">
            <v>CILINDROS SEGURO TORRE DERECHO</v>
          </cell>
          <cell r="C1655" t="str">
            <v>SISTEMA HIDRAULICO</v>
          </cell>
          <cell r="D1655" t="str">
            <v>Cilindros hidraulicos</v>
          </cell>
        </row>
        <row r="1656">
          <cell r="A1656">
            <v>982</v>
          </cell>
          <cell r="B1656" t="str">
            <v>CILINDROS SEGURO TORRE IZQUIERDO</v>
          </cell>
          <cell r="C1656" t="str">
            <v>SISTEMA HIDRAULICO</v>
          </cell>
          <cell r="D1656" t="str">
            <v>Cilindros hidraulicos</v>
          </cell>
        </row>
        <row r="1657">
          <cell r="A1657">
            <v>983</v>
          </cell>
          <cell r="B1657" t="str">
            <v>ENFRIADOR HIDRAULICO</v>
          </cell>
          <cell r="C1657" t="str">
            <v>SISTEMA HIDRAULICO</v>
          </cell>
          <cell r="D1657" t="str">
            <v>Enfriador hidraulico</v>
          </cell>
        </row>
        <row r="1658">
          <cell r="A1658">
            <v>984</v>
          </cell>
          <cell r="B1658" t="str">
            <v xml:space="preserve">FAN </v>
          </cell>
          <cell r="C1658" t="str">
            <v>SISTEMA HIDRAULICO</v>
          </cell>
          <cell r="D1658" t="str">
            <v>Fan</v>
          </cell>
        </row>
        <row r="1659">
          <cell r="A1659">
            <v>985</v>
          </cell>
          <cell r="B1659" t="str">
            <v>MOTOR DEL FAN</v>
          </cell>
          <cell r="C1659" t="str">
            <v>SISTEMA HIDRAULICO</v>
          </cell>
          <cell r="D1659" t="str">
            <v>Motor fan</v>
          </cell>
        </row>
        <row r="1660">
          <cell r="A1660">
            <v>986</v>
          </cell>
          <cell r="B1660" t="str">
            <v>MOTOR DEL FAN DERECHO</v>
          </cell>
          <cell r="C1660" t="str">
            <v>SISTEMA HIDRAULICO</v>
          </cell>
          <cell r="D1660" t="str">
            <v>Motor fan</v>
          </cell>
        </row>
        <row r="1661">
          <cell r="A1661">
            <v>987</v>
          </cell>
          <cell r="B1661" t="str">
            <v>MOTOR DEL FAN IZQUIERDO</v>
          </cell>
          <cell r="C1661" t="str">
            <v>SISTEMA HIDRAULICO</v>
          </cell>
          <cell r="D1661" t="str">
            <v>Motor fan</v>
          </cell>
        </row>
        <row r="1662">
          <cell r="A1662">
            <v>988</v>
          </cell>
          <cell r="B1662" t="str">
            <v>MOTOR HIDRAULICO DERECHO</v>
          </cell>
          <cell r="C1662" t="str">
            <v>SISTEMA HIDRAULICO</v>
          </cell>
          <cell r="D1662" t="str">
            <v>Motor hidraulico</v>
          </cell>
        </row>
        <row r="1663">
          <cell r="A1663">
            <v>989</v>
          </cell>
          <cell r="B1663" t="str">
            <v>MOTOR HIDRAULICO IZQUIERDO</v>
          </cell>
          <cell r="C1663" t="str">
            <v>SISTEMA HIDRAULICO</v>
          </cell>
          <cell r="D1663" t="str">
            <v>Motor hidraulico</v>
          </cell>
        </row>
        <row r="1664">
          <cell r="A1664">
            <v>991</v>
          </cell>
          <cell r="B1664" t="str">
            <v>RADIADOR</v>
          </cell>
          <cell r="C1664" t="str">
            <v>SISTEMA HIDRAULICO</v>
          </cell>
          <cell r="D1664" t="str">
            <v>Radiador hidraulico</v>
          </cell>
        </row>
        <row r="1665">
          <cell r="A1665">
            <v>992</v>
          </cell>
          <cell r="B1665" t="str">
            <v>SISTEMA ENFRIAMIENTO</v>
          </cell>
          <cell r="C1665" t="str">
            <v>SISTEMA HIDRAULICO</v>
          </cell>
          <cell r="D1665" t="str">
            <v>Enfriamiento hidraulico</v>
          </cell>
        </row>
        <row r="1666">
          <cell r="A1666">
            <v>1069</v>
          </cell>
          <cell r="B1666" t="str">
            <v>BOMBA DE TRASLADO (PROPEL) DERECHA</v>
          </cell>
          <cell r="C1666" t="str">
            <v>SISTEMA HIDRAULICO</v>
          </cell>
          <cell r="D1666" t="str">
            <v>Bombas</v>
          </cell>
        </row>
        <row r="1667">
          <cell r="A1667">
            <v>1070</v>
          </cell>
          <cell r="B1667" t="str">
            <v>BOMBA DE TRASLADO (PROPEL) IZQUIERDA</v>
          </cell>
          <cell r="C1667" t="str">
            <v>SISTEMA HIDRAULICO</v>
          </cell>
          <cell r="D1667" t="str">
            <v>Bombas</v>
          </cell>
        </row>
        <row r="1668">
          <cell r="A1668">
            <v>1071</v>
          </cell>
          <cell r="B1668" t="str">
            <v>MOTOR DE TRASLADO DERECHO (van en mando final)</v>
          </cell>
          <cell r="C1668" t="str">
            <v>SISTEMA HIDRAULICO</v>
          </cell>
          <cell r="D1668" t="str">
            <v>Motor traslado</v>
          </cell>
        </row>
        <row r="1669">
          <cell r="A1669">
            <v>1072</v>
          </cell>
          <cell r="B1669" t="str">
            <v>MOTOR DE TRASLADO IZQUIERDO (idem arriba)</v>
          </cell>
          <cell r="C1669" t="str">
            <v>SISTEMA HIDRAULICO</v>
          </cell>
          <cell r="D1669" t="str">
            <v>Motor traslado</v>
          </cell>
        </row>
        <row r="1670">
          <cell r="A1670">
            <v>1074</v>
          </cell>
          <cell r="B1670" t="str">
            <v>PTO 3 BOMBAS</v>
          </cell>
          <cell r="C1670" t="str">
            <v>SISTEMA HIDRAULICO</v>
          </cell>
          <cell r="D1670" t="str">
            <v>PTO 3 bombas</v>
          </cell>
        </row>
        <row r="1671">
          <cell r="A1671">
            <v>1075</v>
          </cell>
          <cell r="B1671" t="str">
            <v>BOMBA DE ACCESORIOS</v>
          </cell>
          <cell r="C1671" t="str">
            <v>SISTEMA HIDRAULICO</v>
          </cell>
          <cell r="D1671" t="str">
            <v>Bombas</v>
          </cell>
        </row>
        <row r="1672">
          <cell r="A1672">
            <v>1076</v>
          </cell>
          <cell r="B1672" t="str">
            <v>BOMBA DE AVANCE</v>
          </cell>
          <cell r="C1672" t="str">
            <v>SISTEMA HIDRAULICO</v>
          </cell>
          <cell r="D1672" t="str">
            <v>Bombas</v>
          </cell>
        </row>
        <row r="1673">
          <cell r="A1673">
            <v>1077</v>
          </cell>
          <cell r="B1673" t="str">
            <v>BOMBA DE PRECARGA</v>
          </cell>
          <cell r="C1673" t="str">
            <v>SISTEMA HIDRAULICO</v>
          </cell>
          <cell r="D1673" t="str">
            <v>Bombas</v>
          </cell>
        </row>
        <row r="1674">
          <cell r="A1674">
            <v>1078</v>
          </cell>
          <cell r="B1674" t="str">
            <v>BOMBA DE ROTACION</v>
          </cell>
          <cell r="C1674" t="str">
            <v>SISTEMA HIDRAULICO</v>
          </cell>
          <cell r="D1674" t="str">
            <v>Bombas</v>
          </cell>
        </row>
        <row r="1675">
          <cell r="A1675">
            <v>1079</v>
          </cell>
          <cell r="B1675" t="str">
            <v>BOMBA DE VENTILADOR</v>
          </cell>
          <cell r="C1675" t="str">
            <v>SISTEMA HIDRAULICO</v>
          </cell>
          <cell r="D1675" t="str">
            <v>Bombas</v>
          </cell>
        </row>
        <row r="1676">
          <cell r="A1676">
            <v>1080</v>
          </cell>
          <cell r="B1676" t="str">
            <v>MANGUERAS / FLEXIBLES</v>
          </cell>
          <cell r="C1676" t="str">
            <v>SISTEMA HIDRAULICO</v>
          </cell>
          <cell r="D1676" t="str">
            <v>Lineas sistema hidraulico</v>
          </cell>
        </row>
        <row r="1677">
          <cell r="A1677">
            <v>1082</v>
          </cell>
          <cell r="B1677" t="str">
            <v>PTO 4 BOMBAS</v>
          </cell>
          <cell r="C1677" t="str">
            <v>SISTEMA HIDRAULICO</v>
          </cell>
          <cell r="D1677" t="str">
            <v>PTO 4 bombas</v>
          </cell>
        </row>
        <row r="1678">
          <cell r="A1678">
            <v>1088</v>
          </cell>
          <cell r="B1678" t="str">
            <v>BOMBA DE TRASLADO</v>
          </cell>
          <cell r="C1678" t="str">
            <v>SISTEMA HIDRAULICO</v>
          </cell>
          <cell r="D1678" t="str">
            <v>Bombas</v>
          </cell>
        </row>
        <row r="1679">
          <cell r="A1679">
            <v>1092</v>
          </cell>
          <cell r="B1679" t="str">
            <v>BOMBAS PRINCIPALES</v>
          </cell>
          <cell r="C1679" t="str">
            <v>SISTEMA HIDRAULICO</v>
          </cell>
          <cell r="D1679" t="str">
            <v>Bombas</v>
          </cell>
        </row>
        <row r="1680">
          <cell r="A1680">
            <v>1094</v>
          </cell>
          <cell r="B1680" t="str">
            <v>CILINDRO AJUSTE TIRANTES MÁSTIL DERECHO</v>
          </cell>
          <cell r="C1680" t="str">
            <v>SISTEMA HIDRAULICO</v>
          </cell>
          <cell r="D1680" t="str">
            <v>Cilindros hidraulicos</v>
          </cell>
        </row>
        <row r="1681">
          <cell r="A1681">
            <v>1095</v>
          </cell>
          <cell r="B1681" t="str">
            <v xml:space="preserve">CILINDRO AJUSTE TIRANTES MÁSTIL IZQUIERDO </v>
          </cell>
          <cell r="C1681" t="str">
            <v>SISTEMA HIDRAULICO</v>
          </cell>
          <cell r="D1681" t="str">
            <v>Cilindros hidraulicos</v>
          </cell>
        </row>
        <row r="1682">
          <cell r="A1682">
            <v>1098</v>
          </cell>
          <cell r="B1682" t="str">
            <v>CILINDRO PORTA BARRAS 1</v>
          </cell>
          <cell r="C1682" t="str">
            <v>SISTEMA HIDRAULICO</v>
          </cell>
          <cell r="D1682" t="str">
            <v>Cilindros hidraulicos</v>
          </cell>
        </row>
        <row r="1683">
          <cell r="A1683">
            <v>1099</v>
          </cell>
          <cell r="B1683" t="str">
            <v>CILINDRO PORTA BARRAS 2</v>
          </cell>
          <cell r="C1683" t="str">
            <v>SISTEMA HIDRAULICO</v>
          </cell>
          <cell r="D1683" t="str">
            <v>Cilindros hidraulicos</v>
          </cell>
        </row>
        <row r="1684">
          <cell r="A1684">
            <v>1105</v>
          </cell>
          <cell r="B1684" t="str">
            <v>CILINDROS DE NIVELACIÓN DELANTERO DERECHO (GATOS)</v>
          </cell>
          <cell r="C1684" t="str">
            <v>SISTEMA HIDRAULICO</v>
          </cell>
          <cell r="D1684" t="str">
            <v>Cilindros hidraulicos</v>
          </cell>
        </row>
        <row r="1685">
          <cell r="A1685">
            <v>1106</v>
          </cell>
          <cell r="B1685" t="str">
            <v>CILINDROS DE NIVELACIÓN DELANTERO IZQUIERDO (GATOS)</v>
          </cell>
          <cell r="C1685" t="str">
            <v>SISTEMA HIDRAULICO</v>
          </cell>
          <cell r="D1685" t="str">
            <v>Cilindros hidraulicos</v>
          </cell>
        </row>
        <row r="1686">
          <cell r="A1686">
            <v>1107</v>
          </cell>
          <cell r="B1686" t="str">
            <v>CILINDROS DE NIVELACIÓN TRASERO  IZQUIERDO (GATOS)</v>
          </cell>
          <cell r="C1686" t="str">
            <v>SISTEMA HIDRAULICO</v>
          </cell>
          <cell r="D1686" t="str">
            <v>Cilindros hidraulicos</v>
          </cell>
        </row>
        <row r="1687">
          <cell r="A1687">
            <v>1108</v>
          </cell>
          <cell r="B1687" t="str">
            <v>CILINDROS DE NIVELACIÓN TRASERO DERECHO (GATOS)</v>
          </cell>
          <cell r="C1687" t="str">
            <v>SISTEMA HIDRAULICO</v>
          </cell>
          <cell r="D1687" t="str">
            <v>Cilindros hidraulicos</v>
          </cell>
        </row>
        <row r="1688">
          <cell r="A1688">
            <v>1111</v>
          </cell>
          <cell r="B1688" t="str">
            <v>CILINDROS HIDRAULICOS PORTA BARRA 1</v>
          </cell>
          <cell r="C1688" t="str">
            <v>SISTEMA HIDRAULICO</v>
          </cell>
          <cell r="D1688" t="str">
            <v>Cilindros hidraulicos</v>
          </cell>
        </row>
        <row r="1689">
          <cell r="A1689">
            <v>1112</v>
          </cell>
          <cell r="B1689" t="str">
            <v>CILINDROS HIDRAULICOS PORTA BARRA 2</v>
          </cell>
          <cell r="C1689" t="str">
            <v>SISTEMA HIDRAULICO</v>
          </cell>
          <cell r="D1689" t="str">
            <v>Cilindros hidraulicos</v>
          </cell>
        </row>
        <row r="1690">
          <cell r="A1690">
            <v>1114</v>
          </cell>
          <cell r="B1690" t="str">
            <v>CILINDROS DE LLAVE DE PISO</v>
          </cell>
          <cell r="C1690" t="str">
            <v>SISTEMA HIDRAULICO</v>
          </cell>
          <cell r="D1690" t="str">
            <v>Cilindros hidraulicos</v>
          </cell>
        </row>
        <row r="1691">
          <cell r="A1691">
            <v>1118</v>
          </cell>
          <cell r="B1691" t="str">
            <v>DIVERTER 1</v>
          </cell>
          <cell r="C1691" t="str">
            <v>SISTEMA HIDRAULICO</v>
          </cell>
          <cell r="D1691" t="str">
            <v>Diverter</v>
          </cell>
        </row>
        <row r="1692">
          <cell r="A1692">
            <v>1119</v>
          </cell>
          <cell r="B1692" t="str">
            <v>DIVERTER 2</v>
          </cell>
          <cell r="C1692" t="str">
            <v>SISTEMA HIDRAULICO</v>
          </cell>
          <cell r="D1692" t="str">
            <v>Diverter</v>
          </cell>
        </row>
        <row r="1693">
          <cell r="A1693">
            <v>1120</v>
          </cell>
          <cell r="B1693" t="str">
            <v>DIVERTER 3</v>
          </cell>
          <cell r="C1693" t="str">
            <v>SISTEMA HIDRAULICO</v>
          </cell>
          <cell r="D1693" t="str">
            <v>Diverter</v>
          </cell>
        </row>
        <row r="1694">
          <cell r="A1694">
            <v>1121</v>
          </cell>
          <cell r="B1694" t="str">
            <v>DIVISIÓN FLUJOS</v>
          </cell>
          <cell r="C1694" t="str">
            <v>SISTEMA HIDRAULICO</v>
          </cell>
          <cell r="D1694" t="str">
            <v>Division flujos</v>
          </cell>
        </row>
        <row r="1695">
          <cell r="A1695">
            <v>1127</v>
          </cell>
          <cell r="B1695" t="str">
            <v>HUINCHE</v>
          </cell>
          <cell r="C1695" t="str">
            <v>SISTEMA HIDRAULICO</v>
          </cell>
          <cell r="D1695" t="str">
            <v>Huinche</v>
          </cell>
        </row>
        <row r="1696">
          <cell r="A1696">
            <v>1131</v>
          </cell>
          <cell r="B1696" t="str">
            <v>MANGUERAS / FLEXIBLES</v>
          </cell>
          <cell r="C1696" t="str">
            <v>SISTEMA HIDRAULICO</v>
          </cell>
          <cell r="D1696" t="str">
            <v>Lineas sistema hidraulico</v>
          </cell>
        </row>
        <row r="1697">
          <cell r="A1697">
            <v>1138</v>
          </cell>
          <cell r="B1697" t="str">
            <v>MORDAZA</v>
          </cell>
          <cell r="C1697" t="str">
            <v>SISTEMA HIDRAULICO</v>
          </cell>
          <cell r="D1697" t="str">
            <v>Mordaza</v>
          </cell>
        </row>
        <row r="1698">
          <cell r="A1698">
            <v>1139</v>
          </cell>
          <cell r="B1698" t="str">
            <v>PTO</v>
          </cell>
          <cell r="C1698" t="str">
            <v>SISTEMA HIDRAULICO</v>
          </cell>
          <cell r="D1698" t="str">
            <v>PTO</v>
          </cell>
        </row>
        <row r="1699">
          <cell r="A1699">
            <v>1189</v>
          </cell>
          <cell r="B1699" t="str">
            <v>LUBRICACION</v>
          </cell>
          <cell r="C1699" t="str">
            <v>SISTEMA LUBRICACION</v>
          </cell>
          <cell r="D1699" t="str">
            <v>Lubricacion</v>
          </cell>
        </row>
        <row r="1700">
          <cell r="A1700">
            <v>1191</v>
          </cell>
          <cell r="B1700" t="str">
            <v>BOMBAS LUBRICACION</v>
          </cell>
          <cell r="C1700" t="str">
            <v>SISTEMA LUBRICACION</v>
          </cell>
          <cell r="D1700" t="str">
            <v>Bomba lubricacion</v>
          </cell>
        </row>
        <row r="1701">
          <cell r="A1701">
            <v>1195</v>
          </cell>
          <cell r="B1701" t="str">
            <v xml:space="preserve">INYECTORES LUBRICACION </v>
          </cell>
          <cell r="C1701" t="str">
            <v>SISTEMA LUBRICACION</v>
          </cell>
          <cell r="D1701" t="str">
            <v>Inyectores lubricacion</v>
          </cell>
        </row>
        <row r="1702">
          <cell r="A1702">
            <v>1201</v>
          </cell>
          <cell r="B1702" t="str">
            <v xml:space="preserve">MANGUERA DE GRASA </v>
          </cell>
          <cell r="C1702" t="str">
            <v>SISTEMA LUBRICACION</v>
          </cell>
          <cell r="D1702" t="str">
            <v>Lineas lubricacion</v>
          </cell>
        </row>
        <row r="1703">
          <cell r="A1703">
            <v>1202</v>
          </cell>
          <cell r="B1703" t="str">
            <v xml:space="preserve">MANGUERAS / FLEXIBLES DE AIRE </v>
          </cell>
          <cell r="C1703" t="str">
            <v>SISTEMA LUBRICACION</v>
          </cell>
          <cell r="D1703" t="str">
            <v>Lineas lubricacion aire</v>
          </cell>
        </row>
        <row r="1704">
          <cell r="A1704">
            <v>1212</v>
          </cell>
          <cell r="B1704" t="str">
            <v>VALVULA VENTEO SISTEMA</v>
          </cell>
          <cell r="C1704" t="str">
            <v>SISTEMA LUBRICACION</v>
          </cell>
          <cell r="D1704" t="str">
            <v>Valvula sistema lubricacion</v>
          </cell>
        </row>
        <row r="1705">
          <cell r="A1705">
            <v>1221</v>
          </cell>
          <cell r="B1705" t="str">
            <v>COMPRESOR DE AIRE</v>
          </cell>
          <cell r="C1705" t="str">
            <v>SISTEMA NEUMATICO</v>
          </cell>
          <cell r="D1705" t="str">
            <v>Compresor aire</v>
          </cell>
        </row>
        <row r="1706">
          <cell r="A1706">
            <v>1225</v>
          </cell>
          <cell r="B1706" t="str">
            <v>MANGUERAS / FLEXIBLES DE PENETRACION</v>
          </cell>
          <cell r="C1706" t="str">
            <v>SISTEMA NEUMATICO</v>
          </cell>
          <cell r="D1706" t="str">
            <v>Lineas sistema neumatico</v>
          </cell>
        </row>
        <row r="1707">
          <cell r="A1707">
            <v>1229</v>
          </cell>
          <cell r="B1707" t="str">
            <v>TANQUE T (FILTRO)</v>
          </cell>
          <cell r="C1707" t="str">
            <v>SISTEMA NEUMATICO</v>
          </cell>
          <cell r="D1707" t="str">
            <v>Tanque aire</v>
          </cell>
        </row>
        <row r="1708">
          <cell r="A1708">
            <v>1230</v>
          </cell>
          <cell r="B1708" t="str">
            <v>VALVULA DE COMPRESOR</v>
          </cell>
          <cell r="C1708" t="str">
            <v>SISTEMA NEUMATICO</v>
          </cell>
          <cell r="D1708" t="str">
            <v>Valvula sistema neumatico</v>
          </cell>
        </row>
        <row r="1709">
          <cell r="A1709">
            <v>1231</v>
          </cell>
          <cell r="B1709" t="str">
            <v xml:space="preserve">VALVULA MARIPOSA </v>
          </cell>
          <cell r="C1709" t="str">
            <v>SISTEMA NEUMATICO</v>
          </cell>
          <cell r="D1709" t="str">
            <v>Valvula sistema neumatico</v>
          </cell>
        </row>
        <row r="1710">
          <cell r="A1710">
            <v>1232</v>
          </cell>
          <cell r="B1710" t="str">
            <v>VALVULA MINIMA PRESIÓN</v>
          </cell>
          <cell r="C1710" t="str">
            <v>SISTEMA NEUMATICO</v>
          </cell>
          <cell r="D1710" t="str">
            <v>Valvula sistema neumatico</v>
          </cell>
        </row>
        <row r="1711">
          <cell r="A1711">
            <v>1233</v>
          </cell>
          <cell r="B1711" t="str">
            <v xml:space="preserve">VALVULA REGULADORA PRESION  </v>
          </cell>
          <cell r="C1711" t="str">
            <v>SISTEMA NEUMATICO</v>
          </cell>
          <cell r="D1711" t="str">
            <v>Valvula sistema neumatico</v>
          </cell>
        </row>
        <row r="1712">
          <cell r="A1712">
            <v>1240</v>
          </cell>
          <cell r="B1712" t="str">
            <v>FRENO AVANCE</v>
          </cell>
          <cell r="C1712" t="str">
            <v>SISTEMA PROPULSION (TRASLADO)</v>
          </cell>
          <cell r="D1712" t="str">
            <v>Freno avance</v>
          </cell>
        </row>
        <row r="1713">
          <cell r="A1713">
            <v>1243</v>
          </cell>
          <cell r="B1713" t="str">
            <v>MANGUERAS / FLEXIBLES DE PROPEL</v>
          </cell>
          <cell r="C1713" t="str">
            <v>SISTEMA PROPULSION (TRASLADO)</v>
          </cell>
          <cell r="D1713" t="str">
            <v>Lineas sistema propulsion</v>
          </cell>
        </row>
        <row r="1714">
          <cell r="A1714">
            <v>1244</v>
          </cell>
          <cell r="B1714" t="str">
            <v>MOTOR AVANCE</v>
          </cell>
          <cell r="C1714" t="str">
            <v>SISTEMA PROPULSION (TRASLADO)</v>
          </cell>
          <cell r="D1714" t="str">
            <v>Motor avance</v>
          </cell>
        </row>
        <row r="1715">
          <cell r="A1715">
            <v>1248</v>
          </cell>
          <cell r="B1715" t="str">
            <v>SISTEMA AVANCE (PENETRACION)</v>
          </cell>
          <cell r="C1715" t="str">
            <v>SISTEMA PROPULSION (TRASLADO)</v>
          </cell>
          <cell r="D1715" t="str">
            <v>Sistema avance</v>
          </cell>
        </row>
        <row r="1716">
          <cell r="A1716">
            <v>1249</v>
          </cell>
          <cell r="B1716" t="str">
            <v>SISTEMA DE TRASLADO DERECHO (PROPEL)</v>
          </cell>
          <cell r="C1716" t="str">
            <v>SISTEMA PROPULSION (TRASLADO)</v>
          </cell>
          <cell r="D1716" t="str">
            <v>Sistema traslado</v>
          </cell>
        </row>
        <row r="1717">
          <cell r="A1717">
            <v>1250</v>
          </cell>
          <cell r="B1717" t="str">
            <v>SISTEMA DE TRASLADO IZQUIERDO (PROPEL)</v>
          </cell>
          <cell r="C1717" t="str">
            <v>SISTEMA PROPULSION (TRASLADO)</v>
          </cell>
          <cell r="D1717" t="str">
            <v>Sistema traslado</v>
          </cell>
        </row>
        <row r="1718">
          <cell r="A1718">
            <v>1251</v>
          </cell>
          <cell r="B1718" t="str">
            <v>TRANSMISION AVANCE</v>
          </cell>
          <cell r="C1718" t="str">
            <v>SISTEMA PROPULSION (TRASLADO)</v>
          </cell>
          <cell r="D1718" t="str">
            <v>Transmision sistema propulsion</v>
          </cell>
        </row>
        <row r="1719">
          <cell r="A1719">
            <v>1255</v>
          </cell>
          <cell r="B1719" t="str">
            <v>MANDO FINAL DERECHA</v>
          </cell>
          <cell r="C1719" t="str">
            <v>SISTEMA PROPULSION (TRASLADO)</v>
          </cell>
          <cell r="D1719" t="str">
            <v>Mando final</v>
          </cell>
        </row>
        <row r="1720">
          <cell r="A1720">
            <v>1256</v>
          </cell>
          <cell r="B1720" t="str">
            <v>MANDO FINAL IZQUIERDA</v>
          </cell>
          <cell r="C1720" t="str">
            <v>SISTEMA PROPULSION (TRASLADO)</v>
          </cell>
          <cell r="D1720" t="str">
            <v>Mando final</v>
          </cell>
        </row>
        <row r="1721">
          <cell r="A1721">
            <v>1260</v>
          </cell>
          <cell r="B1721" t="str">
            <v>ACOPLAMIENTO PROPEL DERECHO</v>
          </cell>
          <cell r="C1721" t="str">
            <v>SISTEMA PROPULSION (TRASLADO)</v>
          </cell>
          <cell r="D1721" t="str">
            <v>Acoplamiento propel</v>
          </cell>
        </row>
        <row r="1722">
          <cell r="A1722">
            <v>1261</v>
          </cell>
          <cell r="B1722" t="str">
            <v>ACOPLAMIENTO PROPEL IZQUIERDO</v>
          </cell>
          <cell r="C1722" t="str">
            <v>SISTEMA PROPULSION (TRASLADO)</v>
          </cell>
          <cell r="D1722" t="str">
            <v>Acoplamiento propel</v>
          </cell>
        </row>
        <row r="1723">
          <cell r="A1723">
            <v>1266</v>
          </cell>
          <cell r="B1723" t="str">
            <v>FRENOS PROPEL DERECHO</v>
          </cell>
          <cell r="C1723" t="str">
            <v>SISTEMA PROPULSION (TRASLADO)</v>
          </cell>
          <cell r="D1723" t="str">
            <v>Frenos propel</v>
          </cell>
        </row>
        <row r="1724">
          <cell r="A1724">
            <v>1267</v>
          </cell>
          <cell r="B1724" t="str">
            <v>FRENOS PROPEL IZQUIERDO</v>
          </cell>
          <cell r="C1724" t="str">
            <v>SISTEMA PROPULSION (TRASLADO)</v>
          </cell>
          <cell r="D1724" t="str">
            <v>Frenos propel</v>
          </cell>
        </row>
        <row r="1725">
          <cell r="A1725">
            <v>1268</v>
          </cell>
          <cell r="B1725" t="str">
            <v>MOTOR PROPEL DERECHO</v>
          </cell>
          <cell r="C1725" t="str">
            <v>SISTEMA PROPULSION (TRASLADO)</v>
          </cell>
          <cell r="D1725" t="str">
            <v>Motor propel</v>
          </cell>
        </row>
        <row r="1726">
          <cell r="A1726">
            <v>1269</v>
          </cell>
          <cell r="B1726" t="str">
            <v>MOTOR PROPEL IZQUIERDO</v>
          </cell>
          <cell r="C1726" t="str">
            <v>SISTEMA PROPULSION (TRASLADO)</v>
          </cell>
          <cell r="D1726" t="str">
            <v>Motor propel</v>
          </cell>
        </row>
        <row r="1727">
          <cell r="A1727">
            <v>1273</v>
          </cell>
          <cell r="B1727" t="str">
            <v>RODADO</v>
          </cell>
          <cell r="C1727" t="str">
            <v>SISTEMA PROPULSION (TRASLADO)</v>
          </cell>
          <cell r="D1727" t="str">
            <v>Rodado</v>
          </cell>
        </row>
        <row r="1728">
          <cell r="A1728">
            <v>1277</v>
          </cell>
          <cell r="B1728" t="str">
            <v>TRANSMISION PROPEL DERECHA</v>
          </cell>
          <cell r="C1728" t="str">
            <v>SISTEMA PROPULSION (TRASLADO)</v>
          </cell>
          <cell r="D1728" t="str">
            <v>Transmision propel</v>
          </cell>
        </row>
        <row r="1729">
          <cell r="A1729">
            <v>1278</v>
          </cell>
          <cell r="B1729" t="str">
            <v>TRANSMISION PROPEL IZQUIERDA</v>
          </cell>
          <cell r="C1729" t="str">
            <v>SISTEMA PROPULSION (TRASLADO)</v>
          </cell>
          <cell r="D1729" t="str">
            <v>Transmision propel</v>
          </cell>
        </row>
        <row r="1730">
          <cell r="A1730">
            <v>1279</v>
          </cell>
          <cell r="B1730" t="str">
            <v>TUMBLER DERECHO</v>
          </cell>
          <cell r="C1730" t="str">
            <v>SISTEMA PROPULSION (TRASLADO)</v>
          </cell>
          <cell r="D1730" t="str">
            <v>Tumbler</v>
          </cell>
        </row>
        <row r="1731">
          <cell r="A1731">
            <v>1280</v>
          </cell>
          <cell r="B1731" t="str">
            <v>TUMBLER IZQUIERDO</v>
          </cell>
          <cell r="C1731" t="str">
            <v>SISTEMA PROPULSION (TRASLADO)</v>
          </cell>
          <cell r="D1731" t="str">
            <v>Tumbler</v>
          </cell>
        </row>
        <row r="1732">
          <cell r="A1732">
            <v>1348</v>
          </cell>
          <cell r="B1732" t="str">
            <v>ALARMA ACCION SONORA</v>
          </cell>
          <cell r="C1732" t="str">
            <v>SISTEMA PROTECCION Y ALARMAS</v>
          </cell>
          <cell r="D1732" t="str">
            <v>Alarma</v>
          </cell>
        </row>
        <row r="1733">
          <cell r="A1733">
            <v>1349</v>
          </cell>
          <cell r="B1733" t="str">
            <v>ALARMA RETROCESO</v>
          </cell>
          <cell r="C1733" t="str">
            <v>SISTEMA PROTECCION Y ALARMAS</v>
          </cell>
          <cell r="D1733" t="str">
            <v>Alarma</v>
          </cell>
        </row>
        <row r="1734">
          <cell r="A1734">
            <v>1352</v>
          </cell>
          <cell r="B1734" t="str">
            <v>HILO PILOTO</v>
          </cell>
          <cell r="C1734" t="str">
            <v>SISTEMA PROTECCION Y ALARMAS</v>
          </cell>
          <cell r="D1734" t="str">
            <v>Hilo piloto</v>
          </cell>
        </row>
        <row r="1735">
          <cell r="A1735">
            <v>1353</v>
          </cell>
          <cell r="B1735" t="str">
            <v>LUZ ALARMA</v>
          </cell>
          <cell r="C1735" t="str">
            <v>SISTEMA PROTECCION Y ALARMAS</v>
          </cell>
          <cell r="D1735" t="str">
            <v>Luz alarma</v>
          </cell>
        </row>
        <row r="1736">
          <cell r="A1736">
            <v>1366</v>
          </cell>
          <cell r="B1736" t="str">
            <v>SISTEMA CONTRA INCENDIOS</v>
          </cell>
          <cell r="C1736" t="str">
            <v>SISTEMA PROTECCION Y ALARMAS</v>
          </cell>
          <cell r="D1736" t="str">
            <v>Sistema contra incendios</v>
          </cell>
        </row>
        <row r="1737">
          <cell r="A1737">
            <v>52</v>
          </cell>
          <cell r="B1737" t="str">
            <v>ASIENTO</v>
          </cell>
          <cell r="C1737" t="str">
            <v>CABINA</v>
          </cell>
          <cell r="D1737" t="str">
            <v>Asientos</v>
          </cell>
        </row>
        <row r="1738">
          <cell r="A1738">
            <v>55</v>
          </cell>
          <cell r="B1738" t="str">
            <v>CHAPA PARTIDA</v>
          </cell>
          <cell r="C1738" t="str">
            <v>CABINA</v>
          </cell>
          <cell r="D1738" t="str">
            <v>Sistema de arranque</v>
          </cell>
        </row>
        <row r="1739">
          <cell r="A1739">
            <v>61</v>
          </cell>
          <cell r="B1739" t="str">
            <v>FOCOS LATERALES CABINA</v>
          </cell>
          <cell r="C1739" t="str">
            <v>SISTEMA ELECTRICO 24V</v>
          </cell>
          <cell r="D1739" t="str">
            <v>Iluminacion</v>
          </cell>
        </row>
        <row r="1740">
          <cell r="A1740">
            <v>62</v>
          </cell>
          <cell r="B1740" t="str">
            <v>FOCOS SUPERIORES CABINA</v>
          </cell>
          <cell r="C1740" t="str">
            <v>Sistema electrico 24V</v>
          </cell>
          <cell r="D1740" t="str">
            <v>Iluminacion</v>
          </cell>
        </row>
        <row r="1741">
          <cell r="A1741">
            <v>64</v>
          </cell>
          <cell r="B1741" t="str">
            <v>PANEL DE INSTRUMENTOS/JOISTICK</v>
          </cell>
          <cell r="C1741" t="str">
            <v>CABINA</v>
          </cell>
          <cell r="D1741" t="str">
            <v>Instrumentos cabina</v>
          </cell>
        </row>
        <row r="1742">
          <cell r="A1742">
            <v>65</v>
          </cell>
          <cell r="B1742" t="str">
            <v>PUERTA (TOPE, SELLADO)</v>
          </cell>
          <cell r="C1742" t="str">
            <v>CABINA</v>
          </cell>
          <cell r="D1742" t="str">
            <v>Conjunto Puerta</v>
          </cell>
        </row>
        <row r="1743">
          <cell r="A1743">
            <v>67</v>
          </cell>
          <cell r="B1743" t="str">
            <v xml:space="preserve">RADIO COMERCIAL  </v>
          </cell>
          <cell r="C1743" t="str">
            <v>CABINA</v>
          </cell>
          <cell r="D1743" t="str">
            <v>Entretenimiento cabina</v>
          </cell>
        </row>
        <row r="1744">
          <cell r="A1744">
            <v>68</v>
          </cell>
          <cell r="B1744" t="str">
            <v xml:space="preserve">RADIO DE COMUNICACIÓN </v>
          </cell>
          <cell r="C1744" t="str">
            <v>CABINA</v>
          </cell>
          <cell r="D1744" t="str">
            <v>Comunicacion</v>
          </cell>
        </row>
        <row r="1745">
          <cell r="A1745">
            <v>69</v>
          </cell>
          <cell r="B1745" t="str">
            <v>SELLADO CABINA</v>
          </cell>
          <cell r="C1745" t="str">
            <v>CABINA</v>
          </cell>
          <cell r="D1745" t="str">
            <v>Sellado cabina</v>
          </cell>
        </row>
        <row r="1746">
          <cell r="A1746">
            <v>71</v>
          </cell>
          <cell r="B1746" t="str">
            <v xml:space="preserve">SISTEMA DE AIRE ACONDICIONADO </v>
          </cell>
          <cell r="C1746" t="str">
            <v>CABINA</v>
          </cell>
          <cell r="D1746" t="str">
            <v>Aire acondicionado</v>
          </cell>
        </row>
        <row r="1747">
          <cell r="A1747">
            <v>73</v>
          </cell>
          <cell r="B1747" t="str">
            <v xml:space="preserve">SISTEMA DISPATCH </v>
          </cell>
          <cell r="C1747" t="str">
            <v>CABINA</v>
          </cell>
          <cell r="D1747" t="str">
            <v>SISTEMA DISPATCH</v>
          </cell>
        </row>
        <row r="1748">
          <cell r="A1748">
            <v>76</v>
          </cell>
          <cell r="B1748" t="str">
            <v>VIDRIOS (PARABRISAS)</v>
          </cell>
          <cell r="C1748" t="str">
            <v>CABINA</v>
          </cell>
          <cell r="D1748" t="str">
            <v>Vidrios</v>
          </cell>
        </row>
        <row r="1749">
          <cell r="A1749">
            <v>77</v>
          </cell>
          <cell r="B1749" t="str">
            <v>BOCINA</v>
          </cell>
          <cell r="C1749" t="str">
            <v>CABINA</v>
          </cell>
          <cell r="D1749" t="str">
            <v>Bocina</v>
          </cell>
        </row>
        <row r="1750">
          <cell r="A1750">
            <v>79</v>
          </cell>
          <cell r="B1750" t="str">
            <v>CINTURON SEGURIDAD ASIENTO PILOTO</v>
          </cell>
          <cell r="C1750" t="str">
            <v>CABINA</v>
          </cell>
          <cell r="D1750" t="str">
            <v>Cinturones seguridad</v>
          </cell>
        </row>
        <row r="1751">
          <cell r="A1751">
            <v>225</v>
          </cell>
          <cell r="B1751" t="str">
            <v>PERNO</v>
          </cell>
          <cell r="C1751" t="str">
            <v>ESTRUCTURAS</v>
          </cell>
          <cell r="D1751" t="str">
            <v>Pernos</v>
          </cell>
        </row>
        <row r="1752">
          <cell r="A1752">
            <v>124</v>
          </cell>
          <cell r="B1752" t="str">
            <v>BARRA DE ARRASTRE</v>
          </cell>
          <cell r="C1752" t="str">
            <v>ESTRUCTURAS</v>
          </cell>
          <cell r="D1752" t="str">
            <v>Barra de arrastre</v>
          </cell>
        </row>
        <row r="1753">
          <cell r="A1753">
            <v>145</v>
          </cell>
          <cell r="B1753" t="str">
            <v>CHASSIS</v>
          </cell>
          <cell r="C1753" t="str">
            <v>ESTRUCTURAS</v>
          </cell>
          <cell r="D1753" t="str">
            <v>Chasis</v>
          </cell>
        </row>
        <row r="1754">
          <cell r="A1754">
            <v>164</v>
          </cell>
          <cell r="B1754" t="str">
            <v>ESPEJO DERECHO</v>
          </cell>
          <cell r="C1754" t="str">
            <v>ESTRUCTURAS</v>
          </cell>
          <cell r="D1754" t="str">
            <v>Cabina</v>
          </cell>
        </row>
        <row r="1755">
          <cell r="A1755">
            <v>165</v>
          </cell>
          <cell r="B1755" t="str">
            <v>ESPEJO IZQUIERDO</v>
          </cell>
          <cell r="C1755" t="str">
            <v>ESTRUCTURAS</v>
          </cell>
          <cell r="D1755" t="str">
            <v>Cabina</v>
          </cell>
        </row>
        <row r="1756">
          <cell r="A1756">
            <v>170</v>
          </cell>
          <cell r="B1756" t="str">
            <v>HOJA</v>
          </cell>
          <cell r="C1756" t="str">
            <v>ESTRUCTURAS</v>
          </cell>
          <cell r="D1756" t="str">
            <v>Elemento Desgaste</v>
          </cell>
        </row>
        <row r="1757">
          <cell r="A1757">
            <v>186</v>
          </cell>
          <cell r="B1757" t="str">
            <v>PLATAFORMAS Y ESCALERAS</v>
          </cell>
          <cell r="C1757" t="str">
            <v>ESTRUCTURAS</v>
          </cell>
          <cell r="D1757" t="str">
            <v>Estructuras</v>
          </cell>
        </row>
        <row r="1758">
          <cell r="A1758">
            <v>203</v>
          </cell>
          <cell r="B1758" t="str">
            <v>RIPPER</v>
          </cell>
          <cell r="C1758" t="str">
            <v>ESTRUCTURAS</v>
          </cell>
          <cell r="D1758" t="str">
            <v>Shank Ripper</v>
          </cell>
        </row>
        <row r="1759">
          <cell r="A1759">
            <v>209</v>
          </cell>
          <cell r="B1759" t="str">
            <v>ROP (PROTECCIÓN CABINA)</v>
          </cell>
          <cell r="C1759" t="str">
            <v>ESTRUCTURAS</v>
          </cell>
          <cell r="D1759" t="str">
            <v>Cabina</v>
          </cell>
        </row>
        <row r="1760">
          <cell r="A1760">
            <v>220</v>
          </cell>
          <cell r="B1760" t="str">
            <v>TORNAMESA</v>
          </cell>
          <cell r="C1760" t="str">
            <v>ESTRUCTURAS</v>
          </cell>
          <cell r="D1760" t="str">
            <v>Barra de tiro</v>
          </cell>
        </row>
        <row r="1761">
          <cell r="A1761">
            <v>428</v>
          </cell>
          <cell r="B1761" t="str">
            <v>TURBOS DERECHOS</v>
          </cell>
          <cell r="C1761" t="str">
            <v xml:space="preserve">MOTOR DIESEL </v>
          </cell>
          <cell r="D1761" t="str">
            <v>SISTEMA ADMISION Y ESCAPE</v>
          </cell>
        </row>
        <row r="1762">
          <cell r="A1762">
            <v>429</v>
          </cell>
          <cell r="B1762" t="str">
            <v>TURBOS IZQUIERDOS</v>
          </cell>
          <cell r="C1762" t="str">
            <v xml:space="preserve">MOTOR DIESEL </v>
          </cell>
          <cell r="D1762" t="str">
            <v>SISTEMA ADMISION Y ESCAPE</v>
          </cell>
        </row>
        <row r="1763">
          <cell r="A1763">
            <v>330</v>
          </cell>
          <cell r="B1763" t="str">
            <v>ACCESORIOS</v>
          </cell>
          <cell r="C1763" t="str">
            <v xml:space="preserve">MOTOR DIESEL </v>
          </cell>
          <cell r="D1763" t="str">
            <v>Accesorios motor diesel</v>
          </cell>
        </row>
        <row r="1764">
          <cell r="A1764">
            <v>332</v>
          </cell>
          <cell r="B1764" t="str">
            <v>ARRANQUES</v>
          </cell>
          <cell r="C1764" t="str">
            <v xml:space="preserve">MOTOR DIESEL </v>
          </cell>
          <cell r="D1764" t="str">
            <v>Arranques 24V</v>
          </cell>
        </row>
        <row r="1765">
          <cell r="A1765">
            <v>333</v>
          </cell>
          <cell r="B1765" t="str">
            <v>BOMBA ELEVADORA</v>
          </cell>
          <cell r="C1765" t="str">
            <v xml:space="preserve">MOTOR DIESEL </v>
          </cell>
          <cell r="D1765" t="str">
            <v>Bomba combustible</v>
          </cell>
        </row>
        <row r="1766">
          <cell r="A1766">
            <v>334</v>
          </cell>
          <cell r="B1766" t="str">
            <v>FILTRO DE ACEITE</v>
          </cell>
          <cell r="C1766" t="str">
            <v xml:space="preserve">MOTOR DIESEL </v>
          </cell>
          <cell r="D1766" t="str">
            <v>Filtro aceite motor</v>
          </cell>
        </row>
        <row r="1767">
          <cell r="A1767">
            <v>335</v>
          </cell>
          <cell r="B1767" t="str">
            <v>FILTRO LINEA COMBUSTIBLE</v>
          </cell>
          <cell r="C1767" t="str">
            <v xml:space="preserve">MOTOR DIESEL </v>
          </cell>
          <cell r="D1767" t="str">
            <v>Filtro combustible</v>
          </cell>
        </row>
        <row r="1768">
          <cell r="A1768">
            <v>336</v>
          </cell>
          <cell r="B1768" t="str">
            <v>LINEA LUBRICACIÓN</v>
          </cell>
          <cell r="C1768" t="str">
            <v xml:space="preserve">MOTOR DIESEL </v>
          </cell>
          <cell r="D1768" t="str">
            <v>Sistema lubricacion motor</v>
          </cell>
        </row>
        <row r="1769">
          <cell r="A1769">
            <v>340</v>
          </cell>
          <cell r="B1769" t="str">
            <v>RELAY BATERIA</v>
          </cell>
          <cell r="C1769" t="str">
            <v xml:space="preserve">MOTOR DIESEL </v>
          </cell>
          <cell r="D1769" t="str">
            <v>Relay</v>
          </cell>
        </row>
        <row r="1770">
          <cell r="A1770">
            <v>341</v>
          </cell>
          <cell r="B1770" t="str">
            <v>SENSOR DE NIVEL REFRIGERANTE</v>
          </cell>
          <cell r="C1770" t="str">
            <v xml:space="preserve">MOTOR DIESEL </v>
          </cell>
          <cell r="D1770" t="str">
            <v>Sensor sistema refrigeracion</v>
          </cell>
        </row>
        <row r="1771">
          <cell r="A1771">
            <v>342</v>
          </cell>
          <cell r="B1771" t="str">
            <v>SENSOR DE TEMPERATURA MD</v>
          </cell>
          <cell r="C1771" t="str">
            <v xml:space="preserve">MOTOR DIESEL </v>
          </cell>
          <cell r="D1771" t="str">
            <v>Sensor tempertura mando</v>
          </cell>
        </row>
        <row r="1772">
          <cell r="A1772">
            <v>343</v>
          </cell>
          <cell r="B1772" t="str">
            <v>SIST. COMBUSTIBLE</v>
          </cell>
          <cell r="C1772" t="str">
            <v xml:space="preserve">MOTOR DIESEL </v>
          </cell>
          <cell r="D1772" t="str">
            <v>Sistema combustible</v>
          </cell>
        </row>
        <row r="1773">
          <cell r="A1773">
            <v>344</v>
          </cell>
          <cell r="B1773" t="str">
            <v>SIST. ENFRIAMIENTO</v>
          </cell>
          <cell r="C1773" t="str">
            <v xml:space="preserve">MOTOR DIESEL </v>
          </cell>
          <cell r="D1773" t="str">
            <v>Sistema enfriamiento</v>
          </cell>
        </row>
        <row r="1774">
          <cell r="A1774">
            <v>345</v>
          </cell>
          <cell r="B1774" t="str">
            <v>SIST. LUBRICACION</v>
          </cell>
          <cell r="C1774" t="str">
            <v xml:space="preserve">MOTOR DIESEL </v>
          </cell>
          <cell r="D1774" t="str">
            <v>Sistema lubricacion</v>
          </cell>
        </row>
        <row r="1775">
          <cell r="A1775">
            <v>346</v>
          </cell>
          <cell r="B1775" t="str">
            <v>SIST. PARTIDA</v>
          </cell>
          <cell r="C1775" t="str">
            <v xml:space="preserve">MOTOR DIESEL </v>
          </cell>
          <cell r="D1775" t="str">
            <v>Sistema arranque 24V</v>
          </cell>
        </row>
        <row r="1776">
          <cell r="A1776">
            <v>347</v>
          </cell>
          <cell r="B1776" t="str">
            <v>SOPORTE DELANTERO DERECHO</v>
          </cell>
          <cell r="C1776" t="str">
            <v xml:space="preserve">MOTOR DIESEL </v>
          </cell>
          <cell r="D1776" t="str">
            <v>Soporte motor</v>
          </cell>
        </row>
        <row r="1777">
          <cell r="A1777">
            <v>348</v>
          </cell>
          <cell r="B1777" t="str">
            <v>SOPORTE DELANTERO IZQUIERDO</v>
          </cell>
          <cell r="C1777" t="str">
            <v xml:space="preserve">MOTOR DIESEL </v>
          </cell>
          <cell r="D1777" t="str">
            <v>Soporte motor</v>
          </cell>
        </row>
        <row r="1778">
          <cell r="A1778">
            <v>363</v>
          </cell>
          <cell r="B1778" t="str">
            <v>UNIDAD FUERZA LADO DERECHO (8 UN)</v>
          </cell>
          <cell r="C1778" t="str">
            <v xml:space="preserve">MOTOR DIESEL </v>
          </cell>
          <cell r="D1778" t="str">
            <v>BLOCK</v>
          </cell>
        </row>
        <row r="1779">
          <cell r="A1779">
            <v>364</v>
          </cell>
          <cell r="B1779" t="str">
            <v>UNIDAD FUERZA LADO IZQUIERDO (8 UN)</v>
          </cell>
          <cell r="C1779" t="str">
            <v xml:space="preserve">MOTOR DIESEL </v>
          </cell>
          <cell r="D1779" t="str">
            <v>BLOCK</v>
          </cell>
        </row>
        <row r="1780">
          <cell r="A1780">
            <v>560</v>
          </cell>
          <cell r="B1780" t="str">
            <v>ARO FISURADO</v>
          </cell>
          <cell r="C1780" t="str">
            <v>NEUMATICOS</v>
          </cell>
          <cell r="D1780" t="str">
            <v>Neumaticos</v>
          </cell>
        </row>
        <row r="1781">
          <cell r="A1781">
            <v>561</v>
          </cell>
          <cell r="B1781" t="str">
            <v>CORTE  NEUMATICO</v>
          </cell>
          <cell r="C1781" t="str">
            <v>NEUMATICOS</v>
          </cell>
          <cell r="D1781" t="str">
            <v>Neumaticos</v>
          </cell>
        </row>
        <row r="1782">
          <cell r="A1782">
            <v>562</v>
          </cell>
          <cell r="B1782" t="str">
            <v>IMPACTO NEUMATICO</v>
          </cell>
          <cell r="C1782" t="str">
            <v>NEUMATICOS</v>
          </cell>
          <cell r="D1782" t="str">
            <v>Neumaticos</v>
          </cell>
        </row>
        <row r="1783">
          <cell r="A1783">
            <v>563</v>
          </cell>
          <cell r="B1783" t="str">
            <v>O-RING</v>
          </cell>
          <cell r="C1783" t="str">
            <v>NEUMATICOS</v>
          </cell>
          <cell r="D1783" t="str">
            <v>Neumaticos</v>
          </cell>
        </row>
        <row r="1784">
          <cell r="A1784">
            <v>569</v>
          </cell>
          <cell r="B1784" t="str">
            <v>PAREAMIENTO DE GOMA  TRASERO</v>
          </cell>
          <cell r="C1784" t="str">
            <v>NEUMATICOS</v>
          </cell>
          <cell r="D1784" t="str">
            <v>Neumaticos</v>
          </cell>
        </row>
        <row r="1785">
          <cell r="A1785">
            <v>571</v>
          </cell>
          <cell r="B1785" t="str">
            <v>RETORQUEO NEUMATICO</v>
          </cell>
          <cell r="C1785" t="str">
            <v>NEUMATICOS</v>
          </cell>
          <cell r="D1785" t="str">
            <v>Neumaticos</v>
          </cell>
        </row>
        <row r="1786">
          <cell r="A1786">
            <v>761</v>
          </cell>
          <cell r="B1786" t="str">
            <v>BARRA DE DIRECCION</v>
          </cell>
          <cell r="C1786" t="str">
            <v>SISTEMA DIRECCION</v>
          </cell>
          <cell r="D1786" t="str">
            <v>Barra direccion</v>
          </cell>
        </row>
        <row r="1787">
          <cell r="A1787">
            <v>769</v>
          </cell>
          <cell r="B1787" t="str">
            <v>MASAS DELANTERAS</v>
          </cell>
          <cell r="C1787" t="str">
            <v>SISTEMA DIRECCION</v>
          </cell>
          <cell r="D1787" t="str">
            <v>Masas delanteras</v>
          </cell>
        </row>
        <row r="1788">
          <cell r="A1788">
            <v>738</v>
          </cell>
          <cell r="B1788" t="str">
            <v xml:space="preserve"> ALTERNADOR 24V 75A</v>
          </cell>
          <cell r="C1788" t="str">
            <v>SISTEMA ELECTRICO 24V</v>
          </cell>
          <cell r="D1788" t="str">
            <v>Alternador 24V</v>
          </cell>
        </row>
        <row r="1789">
          <cell r="A1789">
            <v>722</v>
          </cell>
          <cell r="B1789" t="str">
            <v>ARNES ELECTRICO</v>
          </cell>
          <cell r="C1789" t="str">
            <v>SISTEMA ELECTRICO 24V</v>
          </cell>
          <cell r="D1789" t="str">
            <v>Arnes electrico</v>
          </cell>
        </row>
        <row r="1790">
          <cell r="A1790">
            <v>723</v>
          </cell>
          <cell r="B1790" t="str">
            <v>BATERIAS</v>
          </cell>
          <cell r="C1790" t="str">
            <v>SISTEMA ELECTRICO 24V</v>
          </cell>
          <cell r="D1790" t="str">
            <v>Baterias 12V</v>
          </cell>
        </row>
        <row r="1791">
          <cell r="A1791">
            <v>741</v>
          </cell>
          <cell r="B1791" t="str">
            <v xml:space="preserve"> CIRCUITO EN CABINA</v>
          </cell>
          <cell r="C1791" t="str">
            <v>SISTEMA ELECTRICO 24V</v>
          </cell>
          <cell r="D1791" t="str">
            <v>Circuito cabina</v>
          </cell>
        </row>
        <row r="1792">
          <cell r="A1792">
            <v>742</v>
          </cell>
          <cell r="B1792" t="str">
            <v xml:space="preserve"> LUCES</v>
          </cell>
          <cell r="C1792" t="str">
            <v>SISTEMA ELECTRICO 24V</v>
          </cell>
          <cell r="D1792" t="str">
            <v>Iluminacion</v>
          </cell>
        </row>
        <row r="1793">
          <cell r="A1793">
            <v>743</v>
          </cell>
          <cell r="B1793" t="str">
            <v xml:space="preserve"> LUZ DE ESTACIONAMIENTO</v>
          </cell>
          <cell r="C1793" t="str">
            <v>SISTEMA ELECTRICO 24V</v>
          </cell>
          <cell r="D1793" t="str">
            <v>Iluminacion</v>
          </cell>
        </row>
        <row r="1794">
          <cell r="A1794">
            <v>744</v>
          </cell>
          <cell r="B1794" t="str">
            <v xml:space="preserve"> LUZ DE FRENO</v>
          </cell>
          <cell r="C1794" t="str">
            <v>SISTEMA ELECTRICO 24V</v>
          </cell>
          <cell r="D1794" t="str">
            <v>Iluminacion</v>
          </cell>
        </row>
        <row r="1795">
          <cell r="A1795">
            <v>804</v>
          </cell>
          <cell r="B1795" t="str">
            <v>FRENO DE ESTACIONAMIENTO</v>
          </cell>
          <cell r="C1795" t="str">
            <v>SISTEMA FRENOS</v>
          </cell>
          <cell r="D1795" t="str">
            <v>Freno</v>
          </cell>
        </row>
        <row r="1796">
          <cell r="A1796">
            <v>807</v>
          </cell>
          <cell r="B1796" t="str">
            <v>FRENO DE SERVICIO</v>
          </cell>
          <cell r="C1796" t="str">
            <v>SISTEMA FRENOS</v>
          </cell>
          <cell r="D1796" t="str">
            <v>Freno</v>
          </cell>
        </row>
        <row r="1797">
          <cell r="A1797">
            <v>808</v>
          </cell>
          <cell r="B1797" t="str">
            <v>FRENO DELANTERO</v>
          </cell>
          <cell r="C1797" t="str">
            <v>SISTEMA FRENOS</v>
          </cell>
          <cell r="D1797" t="str">
            <v>Freno</v>
          </cell>
        </row>
        <row r="1798">
          <cell r="A1798">
            <v>809</v>
          </cell>
          <cell r="B1798" t="str">
            <v>FRENO TRASERO</v>
          </cell>
          <cell r="C1798" t="str">
            <v>SISTEMA FRENOS</v>
          </cell>
          <cell r="D1798" t="str">
            <v>Freno</v>
          </cell>
        </row>
        <row r="1799">
          <cell r="A1799">
            <v>1083</v>
          </cell>
          <cell r="B1799" t="str">
            <v>ACUMULADOR DE AMORTIGUACION</v>
          </cell>
          <cell r="C1799" t="str">
            <v>SISTEMA HIDRAULICO</v>
          </cell>
          <cell r="D1799" t="str">
            <v>Acumulador sistema hidráulico</v>
          </cell>
        </row>
        <row r="1800">
          <cell r="A1800">
            <v>1090</v>
          </cell>
          <cell r="B1800" t="str">
            <v>BOMBA HIDRÁULICA</v>
          </cell>
          <cell r="C1800" t="str">
            <v>SISTEMA HIDRAULICO</v>
          </cell>
          <cell r="D1800" t="str">
            <v>Bomba sistema hidraulico</v>
          </cell>
        </row>
        <row r="1801">
          <cell r="A1801">
            <v>1102</v>
          </cell>
          <cell r="B1801" t="str">
            <v>CILINDROS DE ARTICULACION</v>
          </cell>
          <cell r="C1801" t="str">
            <v>SISTEMA HIDRAULICO</v>
          </cell>
          <cell r="D1801" t="str">
            <v>Cilindros hidraulicos</v>
          </cell>
        </row>
        <row r="1802">
          <cell r="A1802">
            <v>1103</v>
          </cell>
          <cell r="B1802" t="str">
            <v>CILINDROS DE DIRECCION</v>
          </cell>
          <cell r="C1802" t="str">
            <v>SISTEMA HIDRAULICO</v>
          </cell>
          <cell r="D1802" t="str">
            <v>Cilindros hidraulicos</v>
          </cell>
        </row>
        <row r="1803">
          <cell r="A1803">
            <v>1104</v>
          </cell>
          <cell r="B1803" t="str">
            <v>CILINDROS DE LEVANTE</v>
          </cell>
          <cell r="C1803" t="str">
            <v>SISTEMA HIDRAULICO</v>
          </cell>
          <cell r="D1803" t="str">
            <v>Cilindros hidraulicos</v>
          </cell>
        </row>
        <row r="1804">
          <cell r="A1804">
            <v>1109</v>
          </cell>
          <cell r="B1804" t="str">
            <v>CILINDROS DESPLAZAMIENTO HOJA</v>
          </cell>
          <cell r="C1804" t="str">
            <v>SISTEMA HIDRAULICO</v>
          </cell>
          <cell r="D1804" t="str">
            <v>Cilindros hidraulicos</v>
          </cell>
        </row>
        <row r="1805">
          <cell r="A1805">
            <v>1110</v>
          </cell>
          <cell r="B1805" t="str">
            <v>CILINDROS DRAWBAR</v>
          </cell>
          <cell r="C1805" t="str">
            <v>SISTEMA HIDRAULICO</v>
          </cell>
          <cell r="D1805" t="str">
            <v>Cilindros hidraulicos</v>
          </cell>
        </row>
        <row r="1806">
          <cell r="A1806">
            <v>1113</v>
          </cell>
          <cell r="B1806" t="str">
            <v>CILINDROS INCLINACION HOJA</v>
          </cell>
          <cell r="C1806" t="str">
            <v>SISTEMA HIDRAULICO</v>
          </cell>
          <cell r="D1806" t="str">
            <v>Cilindros hidraulicos</v>
          </cell>
        </row>
        <row r="1807">
          <cell r="A1807">
            <v>1123</v>
          </cell>
          <cell r="B1807" t="str">
            <v>ESTANQUE HIDRAULICO</v>
          </cell>
          <cell r="C1807" t="str">
            <v>SISTEMA HIDRAULICO</v>
          </cell>
          <cell r="D1807" t="str">
            <v>Estanque hidraulico</v>
          </cell>
        </row>
        <row r="1808">
          <cell r="A1808">
            <v>1125</v>
          </cell>
          <cell r="B1808" t="str">
            <v>FILTRO DE RETORNO</v>
          </cell>
          <cell r="C1808" t="str">
            <v>SISTEMA HIDRAULICO</v>
          </cell>
          <cell r="D1808" t="str">
            <v>Filtro hidraulico</v>
          </cell>
        </row>
        <row r="1809">
          <cell r="A1809">
            <v>1126</v>
          </cell>
          <cell r="B1809" t="str">
            <v>FILTRO DE SUCCIÓN</v>
          </cell>
          <cell r="C1809" t="str">
            <v>SISTEMA HIDRAULICO</v>
          </cell>
          <cell r="D1809" t="str">
            <v>Filtro hidraulico</v>
          </cell>
        </row>
        <row r="1810">
          <cell r="A1810">
            <v>1140</v>
          </cell>
          <cell r="B1810" t="str">
            <v>VÁLVULAS DE CONTROL</v>
          </cell>
          <cell r="C1810" t="str">
            <v>SISTEMA HIDRAULICO</v>
          </cell>
          <cell r="D1810" t="str">
            <v>Valvula control sistema hidraulico</v>
          </cell>
        </row>
        <row r="1811">
          <cell r="A1811">
            <v>1189</v>
          </cell>
          <cell r="B1811" t="str">
            <v>LUBRICACION</v>
          </cell>
          <cell r="C1811" t="str">
            <v>SISTEMA LUBRICACION</v>
          </cell>
          <cell r="D1811" t="str">
            <v>Sistema lubricacion</v>
          </cell>
        </row>
        <row r="1812">
          <cell r="A1812">
            <v>1190</v>
          </cell>
          <cell r="B1812" t="str">
            <v>BOMBA DE ENGRASE</v>
          </cell>
          <cell r="C1812" t="str">
            <v>SISTEMA LUBRICACION</v>
          </cell>
          <cell r="D1812" t="str">
            <v>Sistema lubricacion</v>
          </cell>
        </row>
        <row r="1813">
          <cell r="A1813">
            <v>1195</v>
          </cell>
          <cell r="B1813" t="str">
            <v xml:space="preserve">INYECTORES LUBRICACION </v>
          </cell>
          <cell r="C1813" t="str">
            <v>SISTEMA LUBRICACION</v>
          </cell>
          <cell r="D1813" t="str">
            <v>Sistema lubricacion</v>
          </cell>
        </row>
        <row r="1814">
          <cell r="A1814">
            <v>1198</v>
          </cell>
          <cell r="B1814" t="str">
            <v>LINEAS GRASA</v>
          </cell>
          <cell r="C1814" t="str">
            <v>SISTEMA LUBRICACION</v>
          </cell>
          <cell r="D1814" t="str">
            <v>Sistema lubricacion</v>
          </cell>
        </row>
        <row r="1815">
          <cell r="A1815">
            <v>1201</v>
          </cell>
          <cell r="B1815" t="str">
            <v xml:space="preserve">MANGUERA DE GRASA </v>
          </cell>
          <cell r="C1815" t="str">
            <v>SISTEMA LUBRICACION</v>
          </cell>
          <cell r="D1815" t="str">
            <v>Sistema lubricacion</v>
          </cell>
        </row>
        <row r="1816">
          <cell r="A1816">
            <v>1209</v>
          </cell>
          <cell r="B1816" t="str">
            <v>SISTEMA CENTRALIZADO GRASA</v>
          </cell>
          <cell r="C1816" t="str">
            <v>SISTEMA LUBRICACION</v>
          </cell>
          <cell r="D1816" t="str">
            <v>Sistema lubricacion</v>
          </cell>
        </row>
        <row r="1817">
          <cell r="A1817">
            <v>1212</v>
          </cell>
          <cell r="B1817" t="str">
            <v>VALVULA VENTEO SISTEMA</v>
          </cell>
          <cell r="C1817" t="str">
            <v>SISTEMA LUBRICACION</v>
          </cell>
          <cell r="D1817" t="str">
            <v>Sistema lubricacion</v>
          </cell>
        </row>
        <row r="1818">
          <cell r="A1818">
            <v>1215</v>
          </cell>
          <cell r="B1818" t="str">
            <v>FILTRO</v>
          </cell>
          <cell r="C1818" t="str">
            <v>SISTEMA LUBRICACION</v>
          </cell>
          <cell r="D1818" t="str">
            <v>Sistema lubricacion</v>
          </cell>
        </row>
        <row r="1819">
          <cell r="A1819">
            <v>1216</v>
          </cell>
          <cell r="B1819" t="str">
            <v>INTERRUPTOR DE PRESION</v>
          </cell>
          <cell r="C1819" t="str">
            <v>SISTEMA LUBRICACION</v>
          </cell>
          <cell r="D1819" t="str">
            <v>Sistema lubricacion</v>
          </cell>
        </row>
        <row r="1820">
          <cell r="A1820">
            <v>1348</v>
          </cell>
          <cell r="B1820" t="str">
            <v>ALARMA ACCION SONORA</v>
          </cell>
          <cell r="C1820" t="str">
            <v>SISTEMA PROTECCION Y ALARMAS</v>
          </cell>
          <cell r="D1820" t="str">
            <v>Alarma</v>
          </cell>
        </row>
        <row r="1821">
          <cell r="A1821">
            <v>1349</v>
          </cell>
          <cell r="B1821" t="str">
            <v>ALARMA RETROCESO</v>
          </cell>
          <cell r="C1821" t="str">
            <v>SISTEMA PROTECCION Y ALARMAS</v>
          </cell>
          <cell r="D1821" t="str">
            <v>Alarma</v>
          </cell>
        </row>
        <row r="1822">
          <cell r="A1822">
            <v>1353</v>
          </cell>
          <cell r="B1822" t="str">
            <v>LUZ ALARMA</v>
          </cell>
          <cell r="C1822" t="str">
            <v>SISTEMA PROTECCION Y ALARMAS</v>
          </cell>
          <cell r="D1822" t="str">
            <v>Alarma</v>
          </cell>
        </row>
        <row r="1823">
          <cell r="A1823">
            <v>1366</v>
          </cell>
          <cell r="B1823" t="str">
            <v>SISTEMA CONTRA INCENDIOS</v>
          </cell>
          <cell r="C1823" t="str">
            <v>SISTEMA PROTECCION Y ALARMAS</v>
          </cell>
          <cell r="D1823" t="str">
            <v>Sistema contra incendios</v>
          </cell>
        </row>
        <row r="1824">
          <cell r="A1824">
            <v>1413</v>
          </cell>
          <cell r="B1824" t="str">
            <v>BOMBA DE BLOQUEO DIFERENCIAL</v>
          </cell>
          <cell r="C1824" t="str">
            <v>TRANSMISION Y TREN DE MANDO</v>
          </cell>
          <cell r="D1824" t="str">
            <v>Bomba sistema transmision</v>
          </cell>
        </row>
        <row r="1825">
          <cell r="A1825">
            <v>1414</v>
          </cell>
          <cell r="B1825" t="str">
            <v>BOMBA DE TRANSMISIÓN</v>
          </cell>
          <cell r="C1825" t="str">
            <v>TRANSMISION Y TREN DE MANDO</v>
          </cell>
          <cell r="D1825" t="str">
            <v>Bomba sistema transmision</v>
          </cell>
        </row>
        <row r="1826">
          <cell r="A1826">
            <v>1416</v>
          </cell>
          <cell r="B1826" t="str">
            <v>CAJA DE TRANSFERENCIA (PTO?)</v>
          </cell>
          <cell r="C1826" t="str">
            <v>TRANSMISION Y TREN DE MANDO</v>
          </cell>
          <cell r="D1826" t="str">
            <v>Caja transferencia</v>
          </cell>
        </row>
        <row r="1827">
          <cell r="A1827">
            <v>1417</v>
          </cell>
          <cell r="B1827" t="str">
            <v>CARDAN DELANTERO</v>
          </cell>
          <cell r="C1827" t="str">
            <v>TRANSMISION Y TREN DE MANDO</v>
          </cell>
          <cell r="D1827" t="str">
            <v>Cardan sistema transmision</v>
          </cell>
        </row>
        <row r="1828">
          <cell r="A1828">
            <v>1418</v>
          </cell>
          <cell r="B1828" t="str">
            <v>CARDAN SUPERIOR</v>
          </cell>
          <cell r="C1828" t="str">
            <v>TRANSMISION Y TREN DE MANDO</v>
          </cell>
          <cell r="D1828" t="str">
            <v>Cardan sistema transmision</v>
          </cell>
        </row>
        <row r="1829">
          <cell r="A1829">
            <v>1419</v>
          </cell>
          <cell r="B1829" t="str">
            <v>CARDAN TRASERO</v>
          </cell>
          <cell r="C1829" t="str">
            <v>TRANSMISION Y TREN DE MANDO</v>
          </cell>
          <cell r="D1829" t="str">
            <v>Cardan sistema transmision</v>
          </cell>
        </row>
        <row r="1830">
          <cell r="A1830">
            <v>1420</v>
          </cell>
          <cell r="B1830" t="str">
            <v>DIFERENCIAL DELANTERO</v>
          </cell>
          <cell r="C1830" t="str">
            <v>TRANSMISION Y TREN DE MANDO</v>
          </cell>
          <cell r="D1830" t="str">
            <v>Diferencial</v>
          </cell>
        </row>
        <row r="1831">
          <cell r="A1831">
            <v>1421</v>
          </cell>
          <cell r="B1831" t="str">
            <v>DIFERENCIAL TRASERO</v>
          </cell>
          <cell r="C1831" t="str">
            <v>TRANSMISION Y TREN DE MANDO</v>
          </cell>
          <cell r="D1831" t="str">
            <v>Diferencial</v>
          </cell>
        </row>
        <row r="1832">
          <cell r="A1832">
            <v>1422</v>
          </cell>
          <cell r="B1832" t="str">
            <v>EJE DELANTERO</v>
          </cell>
          <cell r="C1832" t="str">
            <v>TRANSMISION Y TREN DE MANDO</v>
          </cell>
          <cell r="D1832" t="str">
            <v>Eje</v>
          </cell>
        </row>
        <row r="1833">
          <cell r="A1833">
            <v>1423</v>
          </cell>
          <cell r="B1833" t="str">
            <v>EJE TRASERO</v>
          </cell>
          <cell r="C1833" t="str">
            <v>TRANSMISION Y TREN DE MANDO</v>
          </cell>
          <cell r="D1833" t="str">
            <v>Eje</v>
          </cell>
        </row>
        <row r="1834">
          <cell r="A1834">
            <v>1424</v>
          </cell>
          <cell r="B1834" t="str">
            <v>FILTRO DE TRANSMISIÓN</v>
          </cell>
          <cell r="C1834" t="str">
            <v>TRANSMISION Y TREN DE MANDO</v>
          </cell>
          <cell r="D1834" t="str">
            <v>Filtro transmision</v>
          </cell>
        </row>
        <row r="1835">
          <cell r="A1835">
            <v>1425</v>
          </cell>
          <cell r="B1835" t="str">
            <v>MANDO FINAL DERECHO</v>
          </cell>
          <cell r="C1835" t="str">
            <v>TRANSMISION Y TREN DE MANDO</v>
          </cell>
          <cell r="D1835" t="str">
            <v>Mando final</v>
          </cell>
        </row>
        <row r="1836">
          <cell r="A1836">
            <v>1426</v>
          </cell>
          <cell r="B1836" t="str">
            <v>MANDO FINAL IZQUIERDO</v>
          </cell>
          <cell r="C1836" t="str">
            <v>TRANSMISION Y TREN DE MANDO</v>
          </cell>
          <cell r="D1836" t="str">
            <v>Mando final</v>
          </cell>
        </row>
        <row r="1837">
          <cell r="A1837">
            <v>1430</v>
          </cell>
          <cell r="B1837" t="str">
            <v>RADIADOR (ENFRIADOR TRANSMISION)</v>
          </cell>
          <cell r="C1837" t="str">
            <v>TRANSMISION Y TREN DE MANDO</v>
          </cell>
          <cell r="D1837" t="str">
            <v>Enfriamiento transmision</v>
          </cell>
        </row>
        <row r="1838">
          <cell r="A1838">
            <v>1431</v>
          </cell>
          <cell r="B1838" t="str">
            <v>SOPORTE CENTRAL</v>
          </cell>
          <cell r="C1838" t="str">
            <v>TRANSMISION Y TREN DE MANDO</v>
          </cell>
          <cell r="D1838" t="str">
            <v>Soporte central</v>
          </cell>
        </row>
        <row r="1839">
          <cell r="A1839">
            <v>1432</v>
          </cell>
          <cell r="B1839" t="str">
            <v>TRANSMISION</v>
          </cell>
          <cell r="C1839" t="str">
            <v>TRANSMISION Y TREN DE MANDO</v>
          </cell>
          <cell r="D1839" t="str">
            <v>Transmision</v>
          </cell>
        </row>
        <row r="1840">
          <cell r="A1840">
            <v>1433</v>
          </cell>
          <cell r="B1840" t="str">
            <v>TRANSMISIÓN EN TANDEM</v>
          </cell>
          <cell r="C1840" t="str">
            <v>TRANSMISION Y TREN DE MANDO</v>
          </cell>
          <cell r="D1840" t="str">
            <v>Transmision</v>
          </cell>
        </row>
        <row r="1841">
          <cell r="A1841">
            <v>1434</v>
          </cell>
          <cell r="B1841" t="str">
            <v>TRANSMISIÓN HYDROSHIFT</v>
          </cell>
          <cell r="C1841" t="str">
            <v>TRANSMISION Y TREN DE MANDO</v>
          </cell>
          <cell r="D1841" t="str">
            <v>Transmision</v>
          </cell>
        </row>
        <row r="1842">
          <cell r="A1842">
            <v>1436</v>
          </cell>
          <cell r="B1842" t="str">
            <v>VÁLVULA DE CONTROL</v>
          </cell>
          <cell r="C1842" t="str">
            <v>TRANSMISION Y TREN DE MANDO</v>
          </cell>
          <cell r="D1842" t="str">
            <v>Valvula de control de transmision</v>
          </cell>
        </row>
        <row r="1843">
          <cell r="A1843">
            <v>52</v>
          </cell>
          <cell r="B1843" t="str">
            <v>ASIENTO</v>
          </cell>
          <cell r="C1843" t="str">
            <v>CABINA</v>
          </cell>
          <cell r="D1843" t="str">
            <v>Asientos</v>
          </cell>
        </row>
        <row r="1844">
          <cell r="A1844">
            <v>55</v>
          </cell>
          <cell r="B1844" t="str">
            <v>CHAPA PARTIDA</v>
          </cell>
          <cell r="C1844" t="str">
            <v>CABINA</v>
          </cell>
          <cell r="D1844" t="str">
            <v>Sistema de arranque</v>
          </cell>
        </row>
        <row r="1845">
          <cell r="A1845">
            <v>61</v>
          </cell>
          <cell r="B1845" t="str">
            <v>FOCOS LATERALES CABINA</v>
          </cell>
          <cell r="C1845" t="str">
            <v>SISTEMA ELECTRICO 24V</v>
          </cell>
          <cell r="D1845" t="str">
            <v>Iluminacion</v>
          </cell>
        </row>
        <row r="1846">
          <cell r="A1846">
            <v>62</v>
          </cell>
          <cell r="B1846" t="str">
            <v>FOCOS SUPERIORES CABINA</v>
          </cell>
          <cell r="C1846" t="str">
            <v>Sistema electrico 24V</v>
          </cell>
          <cell r="D1846" t="str">
            <v>Iluminacion</v>
          </cell>
        </row>
        <row r="1847">
          <cell r="A1847">
            <v>64</v>
          </cell>
          <cell r="B1847" t="str">
            <v>PANEL DE INSTRUMENTOS/JOISTICK</v>
          </cell>
          <cell r="C1847" t="str">
            <v>CABINA</v>
          </cell>
          <cell r="D1847" t="str">
            <v>Instrumentos cabina</v>
          </cell>
        </row>
        <row r="1848">
          <cell r="A1848">
            <v>65</v>
          </cell>
          <cell r="B1848" t="str">
            <v>PUERTA (TOPE, SELLADO)</v>
          </cell>
          <cell r="C1848" t="str">
            <v>CABINA</v>
          </cell>
          <cell r="D1848" t="str">
            <v>Conjunto Puerta</v>
          </cell>
        </row>
        <row r="1849">
          <cell r="A1849">
            <v>67</v>
          </cell>
          <cell r="B1849" t="str">
            <v xml:space="preserve">RADIO COMERCIAL  </v>
          </cell>
          <cell r="C1849" t="str">
            <v>CABINA</v>
          </cell>
          <cell r="D1849" t="str">
            <v>Entretenimiento cabina</v>
          </cell>
        </row>
        <row r="1850">
          <cell r="A1850">
            <v>68</v>
          </cell>
          <cell r="B1850" t="str">
            <v xml:space="preserve">RADIO DE COMUNICACIÓN </v>
          </cell>
          <cell r="C1850" t="str">
            <v>CABINA</v>
          </cell>
          <cell r="D1850" t="str">
            <v>Comunicacion</v>
          </cell>
        </row>
        <row r="1851">
          <cell r="A1851">
            <v>69</v>
          </cell>
          <cell r="B1851" t="str">
            <v>SELLADO CABINA</v>
          </cell>
          <cell r="C1851" t="str">
            <v>CABINA</v>
          </cell>
          <cell r="D1851" t="str">
            <v>Sellado cabina</v>
          </cell>
        </row>
        <row r="1852">
          <cell r="A1852">
            <v>71</v>
          </cell>
          <cell r="B1852" t="str">
            <v xml:space="preserve">SISTEMA DE AIRE ACONDICIONADO </v>
          </cell>
          <cell r="C1852" t="str">
            <v>CABINA</v>
          </cell>
          <cell r="D1852" t="str">
            <v>Aire acondicionado</v>
          </cell>
        </row>
        <row r="1853">
          <cell r="A1853">
            <v>73</v>
          </cell>
          <cell r="B1853" t="str">
            <v xml:space="preserve">SISTEMA DISPATCH </v>
          </cell>
          <cell r="C1853" t="str">
            <v>CABINA</v>
          </cell>
          <cell r="D1853" t="str">
            <v>SISTEMA DISPATCH</v>
          </cell>
        </row>
        <row r="1854">
          <cell r="A1854">
            <v>76</v>
          </cell>
          <cell r="B1854" t="str">
            <v>VIDRIOS (PARABRISAS)</v>
          </cell>
          <cell r="C1854" t="str">
            <v>CABINA</v>
          </cell>
          <cell r="D1854" t="str">
            <v>Vidrios</v>
          </cell>
        </row>
        <row r="1855">
          <cell r="A1855">
            <v>77</v>
          </cell>
          <cell r="B1855" t="str">
            <v>BOCINA</v>
          </cell>
          <cell r="C1855" t="str">
            <v>CABINA</v>
          </cell>
          <cell r="D1855" t="str">
            <v>Bocina</v>
          </cell>
        </row>
        <row r="1856">
          <cell r="A1856">
            <v>79</v>
          </cell>
          <cell r="B1856" t="str">
            <v>CINTURON SEGURIDAD ASIENTO PILOTO</v>
          </cell>
          <cell r="C1856" t="str">
            <v>CABINA</v>
          </cell>
          <cell r="D1856" t="str">
            <v>Cinturones seguridad</v>
          </cell>
        </row>
        <row r="1857">
          <cell r="A1857">
            <v>225</v>
          </cell>
          <cell r="B1857" t="str">
            <v>PERNO</v>
          </cell>
          <cell r="C1857" t="str">
            <v>ESTRUCTURAS</v>
          </cell>
          <cell r="D1857" t="str">
            <v>Pernos</v>
          </cell>
        </row>
        <row r="1858">
          <cell r="A1858">
            <v>121</v>
          </cell>
          <cell r="B1858" t="str">
            <v>ARTICULACION</v>
          </cell>
          <cell r="C1858" t="str">
            <v>ESTRUCTURAS</v>
          </cell>
          <cell r="D1858" t="str">
            <v>Articulacion central</v>
          </cell>
        </row>
        <row r="1859">
          <cell r="A1859">
            <v>124</v>
          </cell>
          <cell r="B1859" t="str">
            <v>BARRA DE ARRASTRE</v>
          </cell>
          <cell r="C1859" t="str">
            <v>ESTRUCTURAS</v>
          </cell>
          <cell r="D1859" t="str">
            <v>Barra de arrastre</v>
          </cell>
        </row>
        <row r="1860">
          <cell r="A1860">
            <v>136</v>
          </cell>
          <cell r="B1860" t="str">
            <v>BRAZOS TENSORES</v>
          </cell>
          <cell r="C1860" t="str">
            <v>ESTRUCTURAS</v>
          </cell>
          <cell r="D1860" t="str">
            <v>Brazos tensores</v>
          </cell>
        </row>
        <row r="1861">
          <cell r="A1861">
            <v>145</v>
          </cell>
          <cell r="B1861" t="str">
            <v>CHASSIS</v>
          </cell>
          <cell r="C1861" t="str">
            <v>ESTRUCTURAS</v>
          </cell>
          <cell r="D1861" t="str">
            <v>Chasis</v>
          </cell>
        </row>
        <row r="1862">
          <cell r="A1862">
            <v>153</v>
          </cell>
          <cell r="B1862" t="str">
            <v>DOZER</v>
          </cell>
          <cell r="C1862" t="str">
            <v>ESTRUCTURAS</v>
          </cell>
          <cell r="D1862" t="str">
            <v>Elemento Desgaste</v>
          </cell>
        </row>
        <row r="1863">
          <cell r="A1863">
            <v>160</v>
          </cell>
          <cell r="B1863" t="str">
            <v>ELEMENTOS DESGASTE</v>
          </cell>
          <cell r="C1863" t="str">
            <v>ESTRUCTURAS</v>
          </cell>
          <cell r="D1863" t="str">
            <v>Elementos desgaste</v>
          </cell>
        </row>
        <row r="1864">
          <cell r="A1864">
            <v>164</v>
          </cell>
          <cell r="B1864" t="str">
            <v>ESPEJO DERECHO</v>
          </cell>
          <cell r="C1864" t="str">
            <v>ESTRUCTURAS</v>
          </cell>
          <cell r="D1864" t="str">
            <v>Cabina</v>
          </cell>
        </row>
        <row r="1865">
          <cell r="A1865">
            <v>165</v>
          </cell>
          <cell r="B1865" t="str">
            <v>ESPEJO IZQUIERDO</v>
          </cell>
          <cell r="C1865" t="str">
            <v>ESTRUCTURAS</v>
          </cell>
          <cell r="D1865" t="str">
            <v>Cabina</v>
          </cell>
        </row>
        <row r="1866">
          <cell r="A1866">
            <v>186</v>
          </cell>
          <cell r="B1866" t="str">
            <v>PLATAFORMAS Y ESCALERAS</v>
          </cell>
          <cell r="C1866" t="str">
            <v>ESTRUCTURAS</v>
          </cell>
          <cell r="D1866" t="str">
            <v>Estructuras</v>
          </cell>
        </row>
        <row r="1867">
          <cell r="A1867">
            <v>191</v>
          </cell>
          <cell r="B1867" t="str">
            <v>PUNTO A PANTOGRAFO-CHASSIS DELANTERO SUPERIOR</v>
          </cell>
          <cell r="C1867" t="str">
            <v>ESTRUCTURAS</v>
          </cell>
          <cell r="D1867" t="str">
            <v>Pantografo</v>
          </cell>
        </row>
        <row r="1868">
          <cell r="A1868">
            <v>192</v>
          </cell>
          <cell r="B1868" t="str">
            <v>PUNTO B PANTOGRAFO-BALDE INFERIOR</v>
          </cell>
          <cell r="C1868" t="str">
            <v>ESTRUCTURAS</v>
          </cell>
          <cell r="D1868" t="str">
            <v>Pantografo</v>
          </cell>
        </row>
        <row r="1869">
          <cell r="A1869">
            <v>193</v>
          </cell>
          <cell r="B1869" t="str">
            <v>PUNTO C BIELA-BALDE SUPERIOR</v>
          </cell>
          <cell r="C1869" t="str">
            <v>ESTRUCTURAS</v>
          </cell>
          <cell r="D1869" t="str">
            <v>Pantografo</v>
          </cell>
        </row>
        <row r="1870">
          <cell r="A1870">
            <v>194</v>
          </cell>
          <cell r="B1870" t="str">
            <v>PUNTO D BIELA-AGUILON INFERIOR</v>
          </cell>
          <cell r="C1870" t="str">
            <v>ESTRUCTURAS</v>
          </cell>
          <cell r="D1870" t="str">
            <v>Pantografo</v>
          </cell>
        </row>
        <row r="1871">
          <cell r="A1871">
            <v>195</v>
          </cell>
          <cell r="B1871" t="str">
            <v>PUNTO E CILINDRO TILT-AGUILON SUPERIOR</v>
          </cell>
          <cell r="C1871" t="str">
            <v>ESTRUCTURAS</v>
          </cell>
          <cell r="D1871" t="str">
            <v>Pantografo</v>
          </cell>
        </row>
        <row r="1872">
          <cell r="A1872">
            <v>405</v>
          </cell>
          <cell r="B1872" t="str">
            <v>AFTERCOOLER</v>
          </cell>
          <cell r="C1872" t="str">
            <v xml:space="preserve">MOTOR DIESEL </v>
          </cell>
          <cell r="D1872" t="str">
            <v>SISTEMA ADMISION Y ESCAPE</v>
          </cell>
        </row>
        <row r="1873">
          <cell r="A1873">
            <v>409</v>
          </cell>
          <cell r="B1873" t="str">
            <v>FILTRO AIRE PRIMARIO</v>
          </cell>
          <cell r="C1873" t="str">
            <v xml:space="preserve">MOTOR DIESEL </v>
          </cell>
          <cell r="D1873" t="str">
            <v>SISTEMA ADMISION Y ESCAPE</v>
          </cell>
        </row>
        <row r="1874">
          <cell r="A1874">
            <v>410</v>
          </cell>
          <cell r="B1874" t="str">
            <v>FILTRO AIRE SECUNDARIO</v>
          </cell>
          <cell r="C1874" t="str">
            <v xml:space="preserve">MOTOR DIESEL </v>
          </cell>
          <cell r="D1874" t="str">
            <v>SISTEMA ADMISION Y ESCAPE</v>
          </cell>
        </row>
        <row r="1875">
          <cell r="A1875">
            <v>413</v>
          </cell>
          <cell r="B1875" t="str">
            <v>LINEAS AIRE DUCTOS ADMISION</v>
          </cell>
          <cell r="C1875" t="str">
            <v xml:space="preserve">MOTOR DIESEL </v>
          </cell>
          <cell r="D1875" t="str">
            <v>SISTEMA ADMISION Y ESCAPE</v>
          </cell>
        </row>
        <row r="1876">
          <cell r="A1876">
            <v>427</v>
          </cell>
          <cell r="B1876" t="str">
            <v>TUBOS ESCAPE</v>
          </cell>
          <cell r="C1876" t="str">
            <v xml:space="preserve">MOTOR DIESEL </v>
          </cell>
          <cell r="D1876" t="str">
            <v>SISTEMA ADMISION Y ESCAPE</v>
          </cell>
        </row>
        <row r="1877">
          <cell r="A1877">
            <v>428</v>
          </cell>
          <cell r="B1877" t="str">
            <v>TURBOS DERECHOS</v>
          </cell>
          <cell r="C1877" t="str">
            <v xml:space="preserve">MOTOR DIESEL </v>
          </cell>
          <cell r="D1877" t="str">
            <v>SISTEMA ADMISION Y ESCAPE</v>
          </cell>
        </row>
        <row r="1878">
          <cell r="A1878">
            <v>429</v>
          </cell>
          <cell r="B1878" t="str">
            <v>TURBOS IZQUIERDOS</v>
          </cell>
          <cell r="C1878" t="str">
            <v xml:space="preserve">MOTOR DIESEL </v>
          </cell>
          <cell r="D1878" t="str">
            <v>SISTEMA ADMISION Y ESCAPE</v>
          </cell>
        </row>
        <row r="1879">
          <cell r="A1879">
            <v>433</v>
          </cell>
          <cell r="B1879" t="str">
            <v>COMPRESOR AIRE</v>
          </cell>
          <cell r="C1879" t="str">
            <v xml:space="preserve">MOTOR DIESEL </v>
          </cell>
          <cell r="D1879" t="str">
            <v>SISTEMA AIRE</v>
          </cell>
        </row>
        <row r="1880">
          <cell r="A1880">
            <v>436</v>
          </cell>
          <cell r="B1880" t="str">
            <v>GOBERNADOR COMPRESOR AIRE</v>
          </cell>
          <cell r="C1880" t="str">
            <v xml:space="preserve">MOTOR DIESEL </v>
          </cell>
          <cell r="D1880" t="str">
            <v>SISTEMA AIRE</v>
          </cell>
        </row>
        <row r="1881">
          <cell r="A1881">
            <v>444</v>
          </cell>
          <cell r="B1881" t="str">
            <v>TK AIRE</v>
          </cell>
          <cell r="C1881" t="str">
            <v xml:space="preserve">MOTOR DIESEL </v>
          </cell>
          <cell r="D1881" t="str">
            <v>SISTEMA AIRE</v>
          </cell>
        </row>
        <row r="1882">
          <cell r="A1882">
            <v>446</v>
          </cell>
          <cell r="B1882" t="str">
            <v>BOMBA PRELUBRICACION (PRELUB)</v>
          </cell>
          <cell r="C1882" t="str">
            <v xml:space="preserve">MOTOR DIESEL </v>
          </cell>
          <cell r="D1882" t="str">
            <v>SISTEMA ARANQUE</v>
          </cell>
        </row>
        <row r="1883">
          <cell r="A1883">
            <v>448</v>
          </cell>
          <cell r="B1883" t="str">
            <v>MOTOR DE PARTIDA ELECTRICO</v>
          </cell>
          <cell r="C1883" t="str">
            <v xml:space="preserve">MOTOR DIESEL </v>
          </cell>
          <cell r="D1883" t="str">
            <v>SISTEMA ARANQUE</v>
          </cell>
        </row>
        <row r="1884">
          <cell r="A1884">
            <v>455</v>
          </cell>
          <cell r="B1884" t="str">
            <v>BOMBA TRANSFERENCIA (BOMBA INYECTORA??)</v>
          </cell>
          <cell r="C1884" t="str">
            <v xml:space="preserve">MOTOR DIESEL </v>
          </cell>
          <cell r="D1884" t="str">
            <v>SISTEMA COMBUSTIBLE</v>
          </cell>
        </row>
        <row r="1885">
          <cell r="A1885">
            <v>456</v>
          </cell>
          <cell r="B1885" t="str">
            <v>CONTROL GOBERNADOR</v>
          </cell>
          <cell r="C1885" t="str">
            <v xml:space="preserve">MOTOR DIESEL </v>
          </cell>
          <cell r="D1885" t="str">
            <v>SISTEMA COMBUSTIBLE</v>
          </cell>
        </row>
        <row r="1886">
          <cell r="A1886">
            <v>458</v>
          </cell>
          <cell r="B1886" t="str">
            <v>FILTRO COMBUSTIBLE PRIMARIO</v>
          </cell>
          <cell r="C1886" t="str">
            <v xml:space="preserve">MOTOR DIESEL </v>
          </cell>
          <cell r="D1886" t="str">
            <v>SISTEMA COMBUSTIBLE</v>
          </cell>
        </row>
        <row r="1887">
          <cell r="A1887">
            <v>459</v>
          </cell>
          <cell r="B1887" t="str">
            <v>FILTRO COMBUSTIBLE SECUNDARIO</v>
          </cell>
          <cell r="C1887" t="str">
            <v xml:space="preserve">MOTOR DIESEL </v>
          </cell>
          <cell r="D1887" t="str">
            <v>SISTEMA COMBUSTIBLE</v>
          </cell>
        </row>
        <row r="1888">
          <cell r="A1888">
            <v>460</v>
          </cell>
          <cell r="B1888" t="str">
            <v>INYECTOR COMBUSTIBLE</v>
          </cell>
          <cell r="C1888" t="str">
            <v xml:space="preserve">MOTOR DIESEL </v>
          </cell>
          <cell r="D1888" t="str">
            <v>SISTEMA COMBUSTIBLE</v>
          </cell>
        </row>
        <row r="1889">
          <cell r="A1889">
            <v>461</v>
          </cell>
          <cell r="B1889" t="str">
            <v>LINEAS COMBUSTIBLE</v>
          </cell>
          <cell r="C1889" t="str">
            <v xml:space="preserve">MOTOR DIESEL </v>
          </cell>
          <cell r="D1889" t="str">
            <v>SISTEMA COMBUSTIBLE</v>
          </cell>
        </row>
        <row r="1890">
          <cell r="A1890">
            <v>467</v>
          </cell>
          <cell r="B1890" t="str">
            <v>PEDAL ACELERADOR</v>
          </cell>
          <cell r="C1890" t="str">
            <v xml:space="preserve">MOTOR DIESEL </v>
          </cell>
          <cell r="D1890" t="str">
            <v>SISTEMA COMBUSTIBLE</v>
          </cell>
        </row>
        <row r="1891">
          <cell r="A1891">
            <v>468</v>
          </cell>
          <cell r="B1891" t="str">
            <v>SOLENOIDE PASO COMBUSTIBLE</v>
          </cell>
          <cell r="C1891" t="str">
            <v xml:space="preserve">MOTOR DIESEL </v>
          </cell>
          <cell r="D1891" t="str">
            <v>SISTEMA COMBUSTIBLE</v>
          </cell>
        </row>
        <row r="1892">
          <cell r="A1892">
            <v>470</v>
          </cell>
          <cell r="B1892" t="str">
            <v>TANQUE COMBUSTIBLE CENTRAL</v>
          </cell>
          <cell r="C1892" t="str">
            <v xml:space="preserve">MOTOR DIESEL </v>
          </cell>
          <cell r="D1892" t="str">
            <v>SISTEMA COMBUSTIBLE</v>
          </cell>
        </row>
        <row r="1893">
          <cell r="A1893">
            <v>471</v>
          </cell>
          <cell r="B1893" t="str">
            <v>TANQUE COMBUSTIBLE DERECHO</v>
          </cell>
          <cell r="C1893" t="str">
            <v xml:space="preserve">MOTOR DIESEL </v>
          </cell>
          <cell r="D1893" t="str">
            <v>SISTEMA COMBUSTIBLE</v>
          </cell>
        </row>
        <row r="1894">
          <cell r="A1894">
            <v>472</v>
          </cell>
          <cell r="B1894" t="str">
            <v>TANQUE COMBUSTIBLE IZQUIERDO</v>
          </cell>
          <cell r="C1894" t="str">
            <v xml:space="preserve">MOTOR DIESEL </v>
          </cell>
          <cell r="D1894" t="str">
            <v>SISTEMA COMBUSTIBLE</v>
          </cell>
        </row>
        <row r="1895">
          <cell r="A1895">
            <v>488</v>
          </cell>
          <cell r="B1895" t="str">
            <v>SENSOR ACELERADOR</v>
          </cell>
          <cell r="C1895" t="str">
            <v xml:space="preserve">MOTOR DIESEL </v>
          </cell>
          <cell r="D1895" t="str">
            <v>SISTEMA CONTROL ELECTRONICO (ECM)</v>
          </cell>
        </row>
        <row r="1896">
          <cell r="A1896">
            <v>489</v>
          </cell>
          <cell r="B1896" t="str">
            <v>SENSOR PRESION ACEITE MOTOR</v>
          </cell>
          <cell r="C1896" t="str">
            <v xml:space="preserve">MOTOR DIESEL </v>
          </cell>
          <cell r="D1896" t="str">
            <v>SISTEMA CONTROL ELECTRONICO (ECM)</v>
          </cell>
        </row>
        <row r="1897">
          <cell r="A1897">
            <v>490</v>
          </cell>
          <cell r="B1897" t="str">
            <v>SENSOR PRESION CARTER</v>
          </cell>
          <cell r="C1897" t="str">
            <v xml:space="preserve">MOTOR DIESEL </v>
          </cell>
          <cell r="D1897" t="str">
            <v>SISTEMA CONTROL ELECTRONICO (ECM)</v>
          </cell>
        </row>
        <row r="1898">
          <cell r="A1898">
            <v>491</v>
          </cell>
          <cell r="B1898" t="str">
            <v>SENSOR PRESION REFUERZO</v>
          </cell>
          <cell r="C1898" t="str">
            <v xml:space="preserve">MOTOR DIESEL </v>
          </cell>
          <cell r="D1898" t="str">
            <v>SISTEMA CONTROL ELECTRONICO (ECM)</v>
          </cell>
        </row>
        <row r="1899">
          <cell r="A1899">
            <v>492</v>
          </cell>
          <cell r="B1899" t="str">
            <v>SENSOR TEMPERATURA AGUA</v>
          </cell>
          <cell r="C1899" t="str">
            <v xml:space="preserve">MOTOR DIESEL </v>
          </cell>
          <cell r="D1899" t="str">
            <v>SISTEMA CONTROL ELECTRONICO (ECM)</v>
          </cell>
        </row>
        <row r="1900">
          <cell r="A1900">
            <v>493</v>
          </cell>
          <cell r="B1900" t="str">
            <v>SENSOR TEMPERATURA ESCAPE</v>
          </cell>
          <cell r="C1900" t="str">
            <v xml:space="preserve">MOTOR DIESEL </v>
          </cell>
          <cell r="D1900" t="str">
            <v>SISTEMA CONTROL ELECTRONICO (ECM)</v>
          </cell>
        </row>
        <row r="1901">
          <cell r="A1901">
            <v>494</v>
          </cell>
          <cell r="B1901" t="str">
            <v>SENSOR TIEMPO POSICION</v>
          </cell>
          <cell r="C1901" t="str">
            <v xml:space="preserve">MOTOR DIESEL </v>
          </cell>
          <cell r="D1901" t="str">
            <v>SISTEMA CONTROL ELECTRONICO (ECM)</v>
          </cell>
        </row>
        <row r="1902">
          <cell r="A1902">
            <v>495</v>
          </cell>
          <cell r="B1902" t="str">
            <v>SENSOR VELOCIDAD</v>
          </cell>
          <cell r="C1902" t="str">
            <v xml:space="preserve">MOTOR DIESEL </v>
          </cell>
          <cell r="D1902" t="str">
            <v>SISTEMA CONTROL ELECTRONICO (ECM)</v>
          </cell>
        </row>
        <row r="1903">
          <cell r="A1903">
            <v>496</v>
          </cell>
          <cell r="B1903" t="str">
            <v>SENSOR VELOCIDAD TIEMPO</v>
          </cell>
          <cell r="C1903" t="str">
            <v xml:space="preserve">MOTOR DIESEL </v>
          </cell>
          <cell r="D1903" t="str">
            <v>SISTEMA CONTROL ELECTRONICO (ECM)</v>
          </cell>
        </row>
        <row r="1904">
          <cell r="A1904">
            <v>502</v>
          </cell>
          <cell r="B1904" t="str">
            <v>ASPA VENTILADOR</v>
          </cell>
          <cell r="C1904" t="str">
            <v xml:space="preserve">MOTOR DIESEL </v>
          </cell>
          <cell r="D1904" t="str">
            <v>SISTEMA ENFRIAMIENTO</v>
          </cell>
        </row>
        <row r="1905">
          <cell r="A1905">
            <v>504</v>
          </cell>
          <cell r="B1905" t="str">
            <v>BOMBA AGUA AUXILIAR (TURBO Y AFTERCOOLER)</v>
          </cell>
          <cell r="C1905" t="str">
            <v xml:space="preserve">MOTOR DIESEL </v>
          </cell>
          <cell r="D1905" t="str">
            <v>SISTEMA ENFRIAMIENTO</v>
          </cell>
        </row>
        <row r="1906">
          <cell r="A1906">
            <v>505</v>
          </cell>
          <cell r="B1906" t="str">
            <v>BOMBA AGUA PRINCIPAL (MOTOR)</v>
          </cell>
          <cell r="C1906" t="str">
            <v xml:space="preserve">MOTOR DIESEL </v>
          </cell>
          <cell r="D1906" t="str">
            <v>SISTEMA ENFRIAMIENTO</v>
          </cell>
        </row>
        <row r="1907">
          <cell r="A1907">
            <v>507</v>
          </cell>
          <cell r="B1907" t="str">
            <v>CORREAS</v>
          </cell>
          <cell r="C1907" t="str">
            <v xml:space="preserve">MOTOR DIESEL </v>
          </cell>
          <cell r="D1907" t="str">
            <v>SISTEMA ENFRIAMIENTO</v>
          </cell>
        </row>
        <row r="1908">
          <cell r="A1908">
            <v>508</v>
          </cell>
          <cell r="B1908" t="str">
            <v>CUBO VENTILADOR</v>
          </cell>
          <cell r="C1908" t="str">
            <v xml:space="preserve">MOTOR DIESEL </v>
          </cell>
          <cell r="D1908" t="str">
            <v>SISTEMA ENFRIAMIENTO</v>
          </cell>
        </row>
        <row r="1909">
          <cell r="A1909">
            <v>517</v>
          </cell>
          <cell r="B1909" t="str">
            <v>POLEAS</v>
          </cell>
          <cell r="C1909" t="str">
            <v xml:space="preserve">MOTOR DIESEL </v>
          </cell>
          <cell r="D1909" t="str">
            <v>SISTEMA ENFRIAMIENTO</v>
          </cell>
        </row>
        <row r="1910">
          <cell r="A1910">
            <v>518</v>
          </cell>
          <cell r="B1910" t="str">
            <v>RADIADOR</v>
          </cell>
          <cell r="C1910" t="str">
            <v xml:space="preserve">MOTOR DIESEL </v>
          </cell>
          <cell r="D1910" t="str">
            <v>SISTEMA ENFRIAMIENTO</v>
          </cell>
        </row>
        <row r="1911">
          <cell r="A1911">
            <v>519</v>
          </cell>
          <cell r="B1911" t="str">
            <v>TERMOSTATO</v>
          </cell>
          <cell r="C1911" t="str">
            <v xml:space="preserve">MOTOR DIESEL </v>
          </cell>
          <cell r="D1911" t="str">
            <v>SISTEMA ENFRIAMIENTO</v>
          </cell>
        </row>
        <row r="1912">
          <cell r="A1912">
            <v>529</v>
          </cell>
          <cell r="B1912" t="str">
            <v>BOMBA ACEITE MOTOR</v>
          </cell>
          <cell r="C1912" t="str">
            <v xml:space="preserve">MOTOR DIESEL </v>
          </cell>
          <cell r="D1912" t="str">
            <v>SISTEMA LUBRICACION</v>
          </cell>
        </row>
        <row r="1913">
          <cell r="A1913">
            <v>530</v>
          </cell>
          <cell r="B1913" t="str">
            <v>BOMBA PRELUBRICADOR</v>
          </cell>
          <cell r="C1913" t="str">
            <v xml:space="preserve">MOTOR DIESEL </v>
          </cell>
          <cell r="D1913" t="str">
            <v>SISTEMA LUBRICACION</v>
          </cell>
        </row>
        <row r="1914">
          <cell r="A1914">
            <v>531</v>
          </cell>
          <cell r="B1914" t="str">
            <v>FILTRO ACEITE MOTOR</v>
          </cell>
          <cell r="C1914" t="str">
            <v xml:space="preserve">MOTOR DIESEL </v>
          </cell>
          <cell r="D1914" t="str">
            <v>SISTEMA LUBRICACION</v>
          </cell>
        </row>
        <row r="1915">
          <cell r="A1915">
            <v>560</v>
          </cell>
          <cell r="B1915" t="str">
            <v>ARO FISURADO</v>
          </cell>
          <cell r="C1915" t="str">
            <v>NEUMATICOS</v>
          </cell>
          <cell r="D1915" t="str">
            <v>Neumaticos</v>
          </cell>
        </row>
        <row r="1916">
          <cell r="A1916">
            <v>561</v>
          </cell>
          <cell r="B1916" t="str">
            <v>CORTE  NEUMATICO</v>
          </cell>
          <cell r="C1916" t="str">
            <v>NEUMATICOS</v>
          </cell>
          <cell r="D1916" t="str">
            <v>Neumaticos</v>
          </cell>
        </row>
        <row r="1917">
          <cell r="A1917">
            <v>562</v>
          </cell>
          <cell r="B1917" t="str">
            <v>IMPACTO NEUMATICO</v>
          </cell>
          <cell r="C1917" t="str">
            <v>NEUMATICOS</v>
          </cell>
          <cell r="D1917" t="str">
            <v>Neumaticos</v>
          </cell>
        </row>
        <row r="1918">
          <cell r="A1918">
            <v>563</v>
          </cell>
          <cell r="B1918" t="str">
            <v>O-RING</v>
          </cell>
          <cell r="C1918" t="str">
            <v>NEUMATICOS</v>
          </cell>
          <cell r="D1918" t="str">
            <v>Neumaticos</v>
          </cell>
        </row>
        <row r="1919">
          <cell r="A1919">
            <v>569</v>
          </cell>
          <cell r="B1919" t="str">
            <v>PAREAMIENTO DE GOMA  TRASERO</v>
          </cell>
          <cell r="C1919" t="str">
            <v>NEUMATICOS</v>
          </cell>
          <cell r="D1919" t="str">
            <v>Neumaticos</v>
          </cell>
        </row>
        <row r="1920">
          <cell r="A1920">
            <v>571</v>
          </cell>
          <cell r="B1920" t="str">
            <v>RETORQUEO NEUMATICO</v>
          </cell>
          <cell r="C1920" t="str">
            <v>NEUMATICOS</v>
          </cell>
          <cell r="D1920" t="str">
            <v>Neumaticos</v>
          </cell>
        </row>
        <row r="1921">
          <cell r="A1921">
            <v>850</v>
          </cell>
          <cell r="B1921" t="str">
            <v xml:space="preserve">ALTERNADOR 24 VOLT </v>
          </cell>
          <cell r="C1921" t="str">
            <v>SISTEMA ELECTRICO</v>
          </cell>
          <cell r="D1921" t="str">
            <v>Alternador 24V</v>
          </cell>
        </row>
        <row r="1922">
          <cell r="A1922">
            <v>851</v>
          </cell>
          <cell r="B1922" t="str">
            <v>ALTERNADOR 80 VOLT</v>
          </cell>
          <cell r="C1922" t="str">
            <v>SISTEMA ELECTRICO</v>
          </cell>
          <cell r="D1922" t="str">
            <v>Alternador 24V</v>
          </cell>
        </row>
        <row r="1923">
          <cell r="A1923">
            <v>858</v>
          </cell>
          <cell r="B1923" t="str">
            <v>BATERIAS</v>
          </cell>
          <cell r="C1923" t="str">
            <v>SISTEMA ELECTRICO</v>
          </cell>
          <cell r="D1923" t="str">
            <v>Baterias 12V</v>
          </cell>
        </row>
        <row r="1924">
          <cell r="A1924">
            <v>863</v>
          </cell>
          <cell r="B1924" t="str">
            <v>CIRCUITOS Y FUSIBLES</v>
          </cell>
          <cell r="C1924" t="str">
            <v>SISTEMA ELECTRICO</v>
          </cell>
          <cell r="D1924" t="str">
            <v>Circuitos y fusibles</v>
          </cell>
        </row>
        <row r="1925">
          <cell r="A1925">
            <v>887</v>
          </cell>
          <cell r="B1925" t="str">
            <v>SISTEMA DE ILUMINACION</v>
          </cell>
          <cell r="C1925" t="str">
            <v>SISTEMA ELECTRICO</v>
          </cell>
          <cell r="D1925" t="str">
            <v>Iluminacion</v>
          </cell>
        </row>
        <row r="1926">
          <cell r="A1926">
            <v>900</v>
          </cell>
          <cell r="B1926" t="str">
            <v>ARNES CABINA</v>
          </cell>
          <cell r="C1926" t="str">
            <v>SISTEMA ELECTRICO</v>
          </cell>
          <cell r="D1926" t="str">
            <v>ARNES</v>
          </cell>
        </row>
        <row r="1927">
          <cell r="A1927">
            <v>901</v>
          </cell>
          <cell r="B1927" t="str">
            <v>ARNES CHASSIS</v>
          </cell>
          <cell r="C1927" t="str">
            <v>SISTEMA ELECTRICO</v>
          </cell>
          <cell r="D1927" t="str">
            <v>ARNES</v>
          </cell>
        </row>
        <row r="1928">
          <cell r="A1928">
            <v>902</v>
          </cell>
          <cell r="B1928" t="str">
            <v>ARNES ILUMINACION</v>
          </cell>
          <cell r="C1928" t="str">
            <v>SISTEMA ELECTRICO</v>
          </cell>
          <cell r="D1928" t="str">
            <v>ARNES</v>
          </cell>
        </row>
        <row r="1929">
          <cell r="A1929">
            <v>903</v>
          </cell>
          <cell r="B1929" t="str">
            <v>ARNES IMPLEMENTO</v>
          </cell>
          <cell r="C1929" t="str">
            <v>SISTEMA ELECTRICO</v>
          </cell>
          <cell r="D1929" t="str">
            <v>ARNES</v>
          </cell>
        </row>
        <row r="1930">
          <cell r="A1930">
            <v>904</v>
          </cell>
          <cell r="B1930" t="str">
            <v>ARNES MOTOR DIESEL</v>
          </cell>
          <cell r="C1930" t="str">
            <v>SISTEMA ELECTRICO</v>
          </cell>
          <cell r="D1930" t="str">
            <v>ARNES</v>
          </cell>
        </row>
        <row r="1931">
          <cell r="A1931">
            <v>905</v>
          </cell>
          <cell r="B1931" t="str">
            <v>ARNES TRANSMISION</v>
          </cell>
          <cell r="C1931" t="str">
            <v>SISTEMA ELECTRICO</v>
          </cell>
          <cell r="D1931" t="str">
            <v>ARNES</v>
          </cell>
        </row>
        <row r="1932">
          <cell r="A1932">
            <v>911</v>
          </cell>
          <cell r="B1932" t="str">
            <v>ECM IMPLEMENTO</v>
          </cell>
          <cell r="C1932" t="str">
            <v>SISTEMA ELECTRICO</v>
          </cell>
          <cell r="D1932" t="str">
            <v>ECM</v>
          </cell>
        </row>
        <row r="1933">
          <cell r="A1933">
            <v>912</v>
          </cell>
          <cell r="B1933" t="str">
            <v>ECM MOTOR</v>
          </cell>
          <cell r="C1933" t="str">
            <v>SISTEMA ELECTRICO</v>
          </cell>
          <cell r="D1933" t="str">
            <v>ECM</v>
          </cell>
        </row>
        <row r="1934">
          <cell r="A1934">
            <v>913</v>
          </cell>
          <cell r="B1934" t="str">
            <v>ECM TRANSMISION</v>
          </cell>
          <cell r="C1934" t="str">
            <v>SISTEMA ELECTRICO</v>
          </cell>
          <cell r="D1934" t="str">
            <v>ECM</v>
          </cell>
        </row>
        <row r="1935">
          <cell r="A1935">
            <v>914</v>
          </cell>
          <cell r="B1935" t="str">
            <v>ECM VIMS (SISTEMA MONITOREO INFORMACION VITAL)</v>
          </cell>
          <cell r="C1935" t="str">
            <v>SISTEMA ELECTRICO</v>
          </cell>
          <cell r="D1935" t="str">
            <v>ECM</v>
          </cell>
        </row>
        <row r="1936">
          <cell r="A1936">
            <v>1000</v>
          </cell>
          <cell r="B1936" t="str">
            <v xml:space="preserve">BOMBA REFRIGERACION ACEITE IMPLEMENTO </v>
          </cell>
          <cell r="C1936" t="str">
            <v>SISTEMA HIDRAULICO</v>
          </cell>
          <cell r="D1936" t="str">
            <v>SISTEMA DE REFRIGERACION</v>
          </cell>
        </row>
        <row r="1937">
          <cell r="A1937">
            <v>1002</v>
          </cell>
          <cell r="B1937" t="str">
            <v>ENFRIADOR ACEITE IMPLEMENTO</v>
          </cell>
          <cell r="C1937" t="str">
            <v>SISTEMA HIDRAULICO</v>
          </cell>
          <cell r="D1937" t="str">
            <v>SISTEMA DE REFRIGERACION</v>
          </cell>
        </row>
        <row r="1938">
          <cell r="A1938">
            <v>1003</v>
          </cell>
          <cell r="B1938" t="str">
            <v>ENFRIADOR ACEITE TRANSMISION</v>
          </cell>
          <cell r="C1938" t="str">
            <v>SISTEMA HIDRAULICO</v>
          </cell>
          <cell r="D1938" t="str">
            <v>SISTEMA DE REFRIGERACION</v>
          </cell>
        </row>
        <row r="1939">
          <cell r="A1939">
            <v>1004</v>
          </cell>
          <cell r="B1939" t="str">
            <v>FILTRO ACEITE REFRIGERACION IMPLEMENTO</v>
          </cell>
          <cell r="C1939" t="str">
            <v>SISTEMA HIDRAULICO</v>
          </cell>
          <cell r="D1939" t="str">
            <v>SISTEMA DE REFRIGERACION</v>
          </cell>
        </row>
        <row r="1940">
          <cell r="A1940">
            <v>1005</v>
          </cell>
          <cell r="B1940" t="str">
            <v>MOTOR HIDRAULICO DEL VENTILADOR</v>
          </cell>
          <cell r="C1940" t="str">
            <v>SISTEMA HIDRAULICO</v>
          </cell>
          <cell r="D1940" t="str">
            <v>SISTEMA DE REFRIGERACION</v>
          </cell>
        </row>
        <row r="1941">
          <cell r="A1941">
            <v>1009</v>
          </cell>
          <cell r="B1941" t="str">
            <v>BOMBA DE DIRECCION DERECHA</v>
          </cell>
          <cell r="C1941" t="str">
            <v>SISTEMA HIDRAULICO</v>
          </cell>
          <cell r="D1941" t="str">
            <v>SISTEMA DIRECCION</v>
          </cell>
        </row>
        <row r="1942">
          <cell r="A1942">
            <v>1010</v>
          </cell>
          <cell r="B1942" t="str">
            <v>BOMBA DE DIRECCION IZQUIERDA</v>
          </cell>
          <cell r="C1942" t="str">
            <v>SISTEMA HIDRAULICO</v>
          </cell>
          <cell r="D1942" t="str">
            <v>SISTEMA DIRECCION</v>
          </cell>
        </row>
        <row r="1943">
          <cell r="A1943">
            <v>1011</v>
          </cell>
          <cell r="B1943" t="str">
            <v>BOMBA ENFRIAMIENTO DIRECCION</v>
          </cell>
          <cell r="C1943" t="str">
            <v>SISTEMA HIDRAULICO</v>
          </cell>
          <cell r="D1943" t="str">
            <v>SISTEMA DIRECCION</v>
          </cell>
        </row>
        <row r="1944">
          <cell r="A1944">
            <v>1012</v>
          </cell>
          <cell r="B1944" t="str">
            <v>BOMBA SECUNDARIA DE DIRECCION</v>
          </cell>
          <cell r="C1944" t="str">
            <v>SISTEMA HIDRAULICO</v>
          </cell>
          <cell r="D1944" t="str">
            <v>SISTEMA DIRECCION</v>
          </cell>
        </row>
        <row r="1945">
          <cell r="A1945">
            <v>1013</v>
          </cell>
          <cell r="B1945" t="str">
            <v>CILINDRO DE DIRECCION DERECHO</v>
          </cell>
          <cell r="C1945" t="str">
            <v>SISTEMA HIDRAULICO</v>
          </cell>
          <cell r="D1945" t="str">
            <v>SISTEMA DIRECCION</v>
          </cell>
        </row>
        <row r="1946">
          <cell r="A1946">
            <v>1014</v>
          </cell>
          <cell r="B1946" t="str">
            <v>CILINDRO DE DIRECCION IZQUIERDO</v>
          </cell>
          <cell r="C1946" t="str">
            <v>SISTEMA HIDRAULICO</v>
          </cell>
          <cell r="D1946" t="str">
            <v>SISTEMA DIRECCION</v>
          </cell>
        </row>
        <row r="1947">
          <cell r="A1947">
            <v>1016</v>
          </cell>
          <cell r="B1947" t="str">
            <v>ENFRIADOR DIRECCION Y FRENO</v>
          </cell>
          <cell r="C1947" t="str">
            <v>SISTEMA HIDRAULICO</v>
          </cell>
          <cell r="D1947" t="str">
            <v>SISTEMA DIRECCION</v>
          </cell>
        </row>
        <row r="1948">
          <cell r="A1948">
            <v>1017</v>
          </cell>
          <cell r="B1948" t="str">
            <v>FILTRO ENFRIAMIENTO DIRECCION</v>
          </cell>
          <cell r="C1948" t="str">
            <v>SISTEMA HIDRAULICO</v>
          </cell>
          <cell r="D1948" t="str">
            <v>SISTEMA DIRECCION</v>
          </cell>
        </row>
        <row r="1949">
          <cell r="A1949">
            <v>1018</v>
          </cell>
          <cell r="B1949" t="str">
            <v>FILTROS DRENAJE</v>
          </cell>
          <cell r="C1949" t="str">
            <v>SISTEMA HIDRAULICO</v>
          </cell>
          <cell r="D1949" t="str">
            <v>SISTEMA DIRECCION</v>
          </cell>
        </row>
        <row r="1950">
          <cell r="A1950">
            <v>1019</v>
          </cell>
          <cell r="B1950" t="str">
            <v>GRUPO DE VALVULA COMPENSADORA</v>
          </cell>
          <cell r="C1950" t="str">
            <v>SISTEMA HIDRAULICO</v>
          </cell>
          <cell r="D1950" t="str">
            <v>SISTEMA DIRECCION</v>
          </cell>
        </row>
        <row r="1951">
          <cell r="A1951">
            <v>1020</v>
          </cell>
          <cell r="B1951" t="str">
            <v>MALLAS DE ALTA PRESION</v>
          </cell>
          <cell r="C1951" t="str">
            <v>SISTEMA HIDRAULICO</v>
          </cell>
          <cell r="D1951" t="str">
            <v>SISTEMA DIRECCION</v>
          </cell>
        </row>
        <row r="1952">
          <cell r="A1952">
            <v>1024</v>
          </cell>
          <cell r="B1952" t="str">
            <v>TK HIDRAULICO DIRECCION Y FRENO</v>
          </cell>
          <cell r="C1952" t="str">
            <v>SISTEMA HIDRAULICO</v>
          </cell>
          <cell r="D1952" t="str">
            <v>SISTEMA DIRECCION</v>
          </cell>
        </row>
        <row r="1953">
          <cell r="A1953">
            <v>1025</v>
          </cell>
          <cell r="B1953" t="str">
            <v>VALVULA CONTROL DIRECCION</v>
          </cell>
          <cell r="C1953" t="str">
            <v>SISTEMA HIDRAULICO</v>
          </cell>
          <cell r="D1953" t="str">
            <v>SISTEMA DIRECCION</v>
          </cell>
        </row>
        <row r="1954">
          <cell r="A1954">
            <v>1026</v>
          </cell>
          <cell r="B1954" t="str">
            <v>VALVULA DIVERTE</v>
          </cell>
          <cell r="C1954" t="str">
            <v>SISTEMA HIDRAULICO</v>
          </cell>
          <cell r="D1954" t="str">
            <v>SISTEMA DIRECCION</v>
          </cell>
        </row>
        <row r="1955">
          <cell r="A1955">
            <v>1027</v>
          </cell>
          <cell r="B1955" t="str">
            <v>VALVULA NEUTRALIZADORA</v>
          </cell>
          <cell r="C1955" t="str">
            <v>SISTEMA HIDRAULICO</v>
          </cell>
          <cell r="D1955" t="str">
            <v>SISTEMA DIRECCION</v>
          </cell>
        </row>
        <row r="1956">
          <cell r="A1956">
            <v>1028</v>
          </cell>
          <cell r="B1956" t="str">
            <v>VALVULA PILOTO</v>
          </cell>
          <cell r="C1956" t="str">
            <v>SISTEMA HIDRAULICO</v>
          </cell>
          <cell r="D1956" t="str">
            <v>SISTEMA DIRECCION</v>
          </cell>
        </row>
        <row r="1957">
          <cell r="A1957">
            <v>1029</v>
          </cell>
          <cell r="B1957" t="str">
            <v>VALVULA REDUCTORA DE PRESION</v>
          </cell>
          <cell r="C1957" t="str">
            <v>SISTEMA HIDRAULICO</v>
          </cell>
          <cell r="D1957" t="str">
            <v>SISTEMA DIRECCION</v>
          </cell>
        </row>
        <row r="1958">
          <cell r="A1958">
            <v>1030</v>
          </cell>
          <cell r="B1958" t="str">
            <v>ACTUADOR FRENO DE PARQUEO</v>
          </cell>
          <cell r="C1958" t="str">
            <v>SISTEMA HIDRAULICO</v>
          </cell>
          <cell r="D1958" t="str">
            <v>SISTEMA FRENO</v>
          </cell>
        </row>
        <row r="1959">
          <cell r="A1959">
            <v>1031</v>
          </cell>
          <cell r="B1959" t="str">
            <v>ACUMULADORES DE FRENO</v>
          </cell>
          <cell r="C1959" t="str">
            <v>SISTEMA HIDRAULICO</v>
          </cell>
          <cell r="D1959" t="str">
            <v>SISTEMA FRENO</v>
          </cell>
        </row>
        <row r="1960">
          <cell r="A1960">
            <v>1032</v>
          </cell>
          <cell r="B1960" t="str">
            <v>BOMBA DE FRENO</v>
          </cell>
          <cell r="C1960" t="str">
            <v>SISTEMA HIDRAULICO</v>
          </cell>
          <cell r="D1960" t="str">
            <v>SISTEMA FRENO</v>
          </cell>
        </row>
        <row r="1961">
          <cell r="A1961">
            <v>1033</v>
          </cell>
          <cell r="B1961" t="str">
            <v>BOMBA ENFRIADORA DE FRENO</v>
          </cell>
          <cell r="C1961" t="str">
            <v>SISTEMA HIDRAULICO</v>
          </cell>
          <cell r="D1961" t="str">
            <v>SISTEMA FRENO</v>
          </cell>
        </row>
        <row r="1962">
          <cell r="A1962">
            <v>1034</v>
          </cell>
          <cell r="B1962" t="str">
            <v>FRENO DE PARQUEO</v>
          </cell>
          <cell r="C1962" t="str">
            <v>SISTEMA HIDRAULICO</v>
          </cell>
          <cell r="D1962" t="str">
            <v>SISTEMA FRENO</v>
          </cell>
        </row>
        <row r="1963">
          <cell r="A1963">
            <v>1035</v>
          </cell>
          <cell r="B1963" t="str">
            <v>FRENO DE SERVICIO</v>
          </cell>
          <cell r="C1963" t="str">
            <v>SISTEMA HIDRAULICO</v>
          </cell>
          <cell r="D1963" t="str">
            <v>SISTEMA FRENO</v>
          </cell>
        </row>
        <row r="1964">
          <cell r="A1964">
            <v>1038</v>
          </cell>
          <cell r="B1964" t="str">
            <v>TK HIDRAULICO REFRIGERACION DE FRENO</v>
          </cell>
          <cell r="C1964" t="str">
            <v>SISTEMA HIDRAULICO</v>
          </cell>
          <cell r="D1964" t="str">
            <v>SISTEMA FRENO</v>
          </cell>
        </row>
        <row r="1965">
          <cell r="A1965">
            <v>1039</v>
          </cell>
          <cell r="B1965" t="str">
            <v>VALVULA FRENO DE PARQUEO</v>
          </cell>
          <cell r="C1965" t="str">
            <v>SISTEMA HIDRAULICO</v>
          </cell>
          <cell r="D1965" t="str">
            <v>SISTEMA FRENO</v>
          </cell>
        </row>
        <row r="1966">
          <cell r="A1966">
            <v>1040</v>
          </cell>
          <cell r="B1966" t="str">
            <v>VALVULA FRENO DE SERVICIO</v>
          </cell>
          <cell r="C1966" t="str">
            <v>SISTEMA HIDRAULICO</v>
          </cell>
          <cell r="D1966" t="str">
            <v>SISTEMA FRENO</v>
          </cell>
        </row>
        <row r="1967">
          <cell r="A1967">
            <v>1041</v>
          </cell>
          <cell r="B1967" t="str">
            <v>BOMBA IMPLEMENTO PRINCIPAL</v>
          </cell>
          <cell r="C1967" t="str">
            <v>SISTEMA HIDRAULICO</v>
          </cell>
          <cell r="D1967" t="str">
            <v>SISTEMA IMPLEMENTO (LEVANTE Y VOLTEO)</v>
          </cell>
        </row>
        <row r="1968">
          <cell r="A1968">
            <v>1042</v>
          </cell>
          <cell r="B1968" t="str">
            <v>BOMBA IMPLEMENTO SECUNDARIA DERECHA</v>
          </cell>
          <cell r="C1968" t="str">
            <v>SISTEMA HIDRAULICO</v>
          </cell>
          <cell r="D1968" t="str">
            <v>SISTEMA IMPLEMENTO (LEVANTE Y VOLTEO)</v>
          </cell>
        </row>
        <row r="1969">
          <cell r="A1969">
            <v>1043</v>
          </cell>
          <cell r="B1969" t="str">
            <v>BOMBA IMPLEMENTO SECUNDARIA IZQUIERDA</v>
          </cell>
          <cell r="C1969" t="str">
            <v>SISTEMA HIDRAULICO</v>
          </cell>
          <cell r="D1969" t="str">
            <v>SISTEMA IMPLEMENTO (LEVANTE Y VOLTEO)</v>
          </cell>
        </row>
        <row r="1970">
          <cell r="A1970">
            <v>1044</v>
          </cell>
          <cell r="B1970" t="str">
            <v>CILINDRO LEVANTE DERECHO</v>
          </cell>
          <cell r="C1970" t="str">
            <v>SISTEMA HIDRAULICO</v>
          </cell>
          <cell r="D1970" t="str">
            <v>SISTEMA IMPLEMENTO (LEVANTE Y VOLTEO)</v>
          </cell>
        </row>
        <row r="1971">
          <cell r="A1971">
            <v>1045</v>
          </cell>
          <cell r="B1971" t="str">
            <v>CILINDRO LEVANTE IZQUIERDO</v>
          </cell>
          <cell r="C1971" t="str">
            <v>SISTEMA HIDRAULICO</v>
          </cell>
          <cell r="D1971" t="str">
            <v>SISTEMA IMPLEMENTO (LEVANTE Y VOLTEO)</v>
          </cell>
        </row>
        <row r="1972">
          <cell r="A1972">
            <v>1049</v>
          </cell>
          <cell r="B1972" t="str">
            <v>CILINDRO TILT DERECHO</v>
          </cell>
          <cell r="C1972" t="str">
            <v>SISTEMA HIDRAULICO</v>
          </cell>
          <cell r="D1972" t="str">
            <v>SISTEMA IMPLEMENTO (LEVANTE Y VOLTEO)</v>
          </cell>
        </row>
        <row r="1973">
          <cell r="A1973">
            <v>1051</v>
          </cell>
          <cell r="B1973" t="str">
            <v>CILINDRO TILT IZQUIERDO</v>
          </cell>
          <cell r="C1973" t="str">
            <v>SISTEMA HIDRAULICO</v>
          </cell>
          <cell r="D1973" t="str">
            <v>SISTEMA IMPLEMENTO (LEVANTE Y VOLTEO)</v>
          </cell>
        </row>
        <row r="1974">
          <cell r="A1974">
            <v>1053</v>
          </cell>
          <cell r="B1974" t="str">
            <v>FILTO DRENAJE CAJA BOMBA IMPLEMENTO</v>
          </cell>
          <cell r="C1974" t="str">
            <v>SISTEMA HIDRAULICO</v>
          </cell>
          <cell r="D1974" t="str">
            <v>SISTEMA IMPLEMENTO (LEVANTE Y VOLTEO)</v>
          </cell>
        </row>
        <row r="1975">
          <cell r="A1975">
            <v>1054</v>
          </cell>
          <cell r="B1975" t="str">
            <v>FILTO IMPLEMENTO</v>
          </cell>
          <cell r="C1975" t="str">
            <v>SISTEMA HIDRAULICO</v>
          </cell>
          <cell r="D1975" t="str">
            <v>SISTEMA IMPLEMENTO (LEVANTE Y VOLTEO)</v>
          </cell>
        </row>
        <row r="1976">
          <cell r="A1976">
            <v>1055</v>
          </cell>
          <cell r="B1976" t="str">
            <v>LINEAS Y MANGUERAS HIDRAULICAS</v>
          </cell>
          <cell r="C1976" t="str">
            <v>SISTEMA HIDRAULICO</v>
          </cell>
          <cell r="D1976" t="str">
            <v>SISTEMA IMPLEMENTO (LEVANTE Y VOLTEO)</v>
          </cell>
        </row>
        <row r="1977">
          <cell r="A1977">
            <v>1056</v>
          </cell>
          <cell r="B1977" t="str">
            <v>MALLAS DE ALTA PRESION</v>
          </cell>
          <cell r="C1977" t="str">
            <v>SISTEMA HIDRAULICO</v>
          </cell>
          <cell r="D1977" t="str">
            <v>SISTEMA IMPLEMENTO (LEVANTE Y VOLTEO)</v>
          </cell>
        </row>
        <row r="1978">
          <cell r="A1978">
            <v>1059</v>
          </cell>
          <cell r="B1978" t="str">
            <v>TANQUE HIDRAULICO</v>
          </cell>
          <cell r="C1978" t="str">
            <v>SISTEMA HIDRAULICO</v>
          </cell>
          <cell r="D1978" t="str">
            <v>SISTEMA IMPLEMENTO (LEVANTE Y VOLTEO)</v>
          </cell>
        </row>
        <row r="1979">
          <cell r="A1979">
            <v>1060</v>
          </cell>
          <cell r="B1979" t="str">
            <v>VALULA CONTROL PRINCIPAL (VALVULA IMPLEMENTO)</v>
          </cell>
          <cell r="C1979" t="str">
            <v>SISTEMA HIDRAULICO</v>
          </cell>
          <cell r="D1979" t="str">
            <v>SISTEMA IMPLEMENTO (LEVANTE Y VOLTEO)</v>
          </cell>
        </row>
        <row r="1980">
          <cell r="A1980">
            <v>1061</v>
          </cell>
          <cell r="B1980" t="str">
            <v>VALVULA DE ALIVIO PRINCIPAL</v>
          </cell>
          <cell r="C1980" t="str">
            <v>SISTEMA HIDRAULICO</v>
          </cell>
          <cell r="D1980" t="str">
            <v>SISTEMA IMPLEMENTO (LEVANTE Y VOLTEO)</v>
          </cell>
        </row>
        <row r="1981">
          <cell r="A1981">
            <v>1062</v>
          </cell>
          <cell r="B1981" t="str">
            <v>BOMBA PILOTO</v>
          </cell>
          <cell r="C1981" t="str">
            <v>SISTEMA HIDRAULICO</v>
          </cell>
          <cell r="D1981" t="str">
            <v>SISTEMA PILOTO</v>
          </cell>
        </row>
        <row r="1982">
          <cell r="A1982">
            <v>1063</v>
          </cell>
          <cell r="B1982" t="str">
            <v>FILTRO PILOTO</v>
          </cell>
          <cell r="C1982" t="str">
            <v>SISTEMA HIDRAULICO</v>
          </cell>
          <cell r="D1982" t="str">
            <v>SISTEMA PILOTO</v>
          </cell>
        </row>
        <row r="1983">
          <cell r="A1983">
            <v>1067</v>
          </cell>
          <cell r="B1983" t="str">
            <v>VALVULA ALIVIO PILOTO</v>
          </cell>
          <cell r="C1983" t="str">
            <v>SISTEMA HIDRAULICO</v>
          </cell>
          <cell r="D1983" t="str">
            <v>SISTEMA PILOTO</v>
          </cell>
        </row>
        <row r="1984">
          <cell r="A1984">
            <v>1068</v>
          </cell>
          <cell r="B1984" t="str">
            <v>VALVULA CONTROL PILOTO</v>
          </cell>
          <cell r="C1984" t="str">
            <v>SISTEMA HIDRAULICO</v>
          </cell>
          <cell r="D1984" t="str">
            <v>SISTEMA PILOTO</v>
          </cell>
        </row>
        <row r="1985">
          <cell r="A1985">
            <v>1189</v>
          </cell>
          <cell r="B1985" t="str">
            <v>LUBRICACION</v>
          </cell>
          <cell r="C1985" t="str">
            <v>SISTEMA LUBRICACION</v>
          </cell>
          <cell r="D1985" t="str">
            <v>Sistema lubricacion</v>
          </cell>
        </row>
        <row r="1986">
          <cell r="A1986">
            <v>1190</v>
          </cell>
          <cell r="B1986" t="str">
            <v>BOMBA DE ENGRASE</v>
          </cell>
          <cell r="C1986" t="str">
            <v>SISTEMA LUBRICACION</v>
          </cell>
          <cell r="D1986" t="str">
            <v>Sistema lubricacion</v>
          </cell>
        </row>
        <row r="1987">
          <cell r="A1987">
            <v>1198</v>
          </cell>
          <cell r="B1987" t="str">
            <v>LINEAS GRASA</v>
          </cell>
          <cell r="C1987" t="str">
            <v>SISTEMA LUBRICACION</v>
          </cell>
          <cell r="D1987" t="str">
            <v>Sistema lubricacion</v>
          </cell>
        </row>
        <row r="1988">
          <cell r="A1988">
            <v>1209</v>
          </cell>
          <cell r="B1988" t="str">
            <v>SISTEMA CENTRALIZADO GRASA</v>
          </cell>
          <cell r="C1988" t="str">
            <v>SISTEMA LUBRICACION</v>
          </cell>
          <cell r="D1988" t="str">
            <v>Sistema engrase centralizado</v>
          </cell>
        </row>
        <row r="1989">
          <cell r="A1989">
            <v>1348</v>
          </cell>
          <cell r="B1989" t="str">
            <v>ALARMA ACCION SONORA</v>
          </cell>
          <cell r="C1989" t="str">
            <v>SISTEMA PROTECCION Y ALARMAS</v>
          </cell>
          <cell r="D1989" t="str">
            <v>Alarma</v>
          </cell>
        </row>
        <row r="1990">
          <cell r="A1990">
            <v>1349</v>
          </cell>
          <cell r="B1990" t="str">
            <v>ALARMA RETROCESO</v>
          </cell>
          <cell r="C1990" t="str">
            <v>SISTEMA PROTECCION Y ALARMAS</v>
          </cell>
          <cell r="D1990" t="str">
            <v>Alarma</v>
          </cell>
        </row>
        <row r="1991">
          <cell r="A1991">
            <v>1353</v>
          </cell>
          <cell r="B1991" t="str">
            <v>LUZ ALARMA</v>
          </cell>
          <cell r="C1991" t="str">
            <v>SISTEMA PROTECCION Y ALARMAS</v>
          </cell>
          <cell r="D1991" t="str">
            <v>Luz alarma</v>
          </cell>
        </row>
        <row r="1992">
          <cell r="A1992">
            <v>1366</v>
          </cell>
          <cell r="B1992" t="str">
            <v>SISTEMA CONTRA INCENDIOS</v>
          </cell>
          <cell r="C1992" t="str">
            <v>SISTEMA PROTECCION Y ALARMAS</v>
          </cell>
          <cell r="D1992" t="str">
            <v>Sistema contra incendios</v>
          </cell>
        </row>
        <row r="1993">
          <cell r="A1993">
            <v>1310</v>
          </cell>
          <cell r="B1993" t="str">
            <v>ACOPLAMIENTO CONVERTIDOR TORQUE-TRANSMISION</v>
          </cell>
          <cell r="C1993" t="str">
            <v>SISTEMA TRANSMISIÓN DE LA POTENCIA</v>
          </cell>
          <cell r="D1993" t="str">
            <v>Acoplamiento convertidor</v>
          </cell>
        </row>
        <row r="1994">
          <cell r="A1994">
            <v>1311</v>
          </cell>
          <cell r="B1994" t="str">
            <v>ACOPLAMIENTO DELANTERO INFERIOR</v>
          </cell>
          <cell r="C1994" t="str">
            <v>SISTEMA TRANSMISIÓN DE LA POTENCIA</v>
          </cell>
          <cell r="D1994" t="str">
            <v>Acoplamiento tren de fuerza</v>
          </cell>
        </row>
        <row r="1995">
          <cell r="A1995">
            <v>1312</v>
          </cell>
          <cell r="B1995" t="str">
            <v>ACOPLAMIENTO INTERMEDIO INFERIOR</v>
          </cell>
          <cell r="C1995" t="str">
            <v>SISTEMA TRANSMISIÓN DE LA POTENCIA</v>
          </cell>
          <cell r="D1995" t="str">
            <v>Acoplamiento tren de fuerza</v>
          </cell>
        </row>
        <row r="1996">
          <cell r="A1996">
            <v>1313</v>
          </cell>
          <cell r="B1996" t="str">
            <v>ACOPLAMIENTO RESORTE</v>
          </cell>
          <cell r="C1996" t="str">
            <v>SISTEMA TRANSMISIÓN DE LA POTENCIA</v>
          </cell>
          <cell r="D1996" t="str">
            <v>Acoplamiento tren de fuerza</v>
          </cell>
        </row>
        <row r="1997">
          <cell r="A1997">
            <v>1314</v>
          </cell>
          <cell r="B1997" t="str">
            <v>ACOPLAMIENTO TRASERO CAJA TRANSFERENCIA-MANDO FINAL</v>
          </cell>
          <cell r="C1997" t="str">
            <v>SISTEMA TRANSMISIÓN DE LA POTENCIA</v>
          </cell>
          <cell r="D1997" t="str">
            <v>Acoplamiento tren de fuerza</v>
          </cell>
        </row>
        <row r="1998">
          <cell r="A1998">
            <v>1315</v>
          </cell>
          <cell r="B1998" t="str">
            <v>BOMBA DE TRANSMISION</v>
          </cell>
          <cell r="C1998" t="str">
            <v>SISTEMA TRANSMISIÓN DE LA POTENCIA</v>
          </cell>
          <cell r="D1998" t="str">
            <v>Bomba sistema de transmision</v>
          </cell>
        </row>
        <row r="1999">
          <cell r="A1999">
            <v>1316</v>
          </cell>
          <cell r="B1999" t="str">
            <v>BOMBA LUBRICACION PTO</v>
          </cell>
          <cell r="C1999" t="str">
            <v>SISTEMA TRANSMISIÓN DE LA POTENCIA</v>
          </cell>
          <cell r="D1999" t="str">
            <v>Bomba sistema de transmision</v>
          </cell>
        </row>
        <row r="2000">
          <cell r="A2000">
            <v>1317</v>
          </cell>
          <cell r="B2000" t="str">
            <v>CAJA TRANSFERENCIA</v>
          </cell>
          <cell r="C2000" t="str">
            <v>SISTEMA TRANSMISIÓN DE LA POTENCIA</v>
          </cell>
          <cell r="D2000" t="str">
            <v>Caja de transferencia</v>
          </cell>
        </row>
        <row r="2001">
          <cell r="A2001">
            <v>1319</v>
          </cell>
          <cell r="B2001" t="str">
            <v>CONTROL TRANSMISION</v>
          </cell>
          <cell r="C2001" t="str">
            <v>SISTEMA TRANSMISIÓN DE LA POTENCIA</v>
          </cell>
          <cell r="D2001" t="str">
            <v>Control de transmision</v>
          </cell>
        </row>
        <row r="2002">
          <cell r="A2002">
            <v>1320</v>
          </cell>
          <cell r="B2002" t="str">
            <v>CONVERTIDOR DE TORQUE</v>
          </cell>
          <cell r="C2002" t="str">
            <v>SISTEMA TRANSMISIÓN DE LA POTENCIA</v>
          </cell>
          <cell r="D2002" t="str">
            <v>Convertidor</v>
          </cell>
        </row>
        <row r="2003">
          <cell r="A2003">
            <v>1321</v>
          </cell>
          <cell r="B2003" t="str">
            <v>DIFERENCIAL DELANTERO</v>
          </cell>
          <cell r="C2003" t="str">
            <v>SISTEMA TRANSMISIÓN DE LA POTENCIA</v>
          </cell>
          <cell r="D2003" t="str">
            <v>Diferencial</v>
          </cell>
        </row>
        <row r="2004">
          <cell r="A2004">
            <v>1322</v>
          </cell>
          <cell r="B2004" t="str">
            <v>DIFERENCIAL TRASERO</v>
          </cell>
          <cell r="C2004" t="str">
            <v>SISTEMA TRANSMISIÓN DE LA POTENCIA</v>
          </cell>
          <cell r="D2004" t="str">
            <v>Diferencial</v>
          </cell>
        </row>
        <row r="2005">
          <cell r="A2005">
            <v>1323</v>
          </cell>
          <cell r="B2005" t="str">
            <v>EJE AUXILIAR PTO DELANTERA TRASERA</v>
          </cell>
          <cell r="C2005" t="str">
            <v>SISTEMA TRANSMISIÓN DE LA POTENCIA</v>
          </cell>
          <cell r="D2005" t="str">
            <v>Eje sistema transmision</v>
          </cell>
        </row>
        <row r="2006">
          <cell r="A2006">
            <v>1324</v>
          </cell>
          <cell r="B2006" t="str">
            <v>EJE ENTRADA TRANSMISION</v>
          </cell>
          <cell r="C2006" t="str">
            <v>SISTEMA TRANSMISIÓN DE LA POTENCIA</v>
          </cell>
          <cell r="D2006" t="str">
            <v>Eje sistema transmision</v>
          </cell>
        </row>
        <row r="2007">
          <cell r="A2007">
            <v>1327</v>
          </cell>
          <cell r="B2007" t="str">
            <v>EJE MOTRIZ DELANTERO INFERIOR</v>
          </cell>
          <cell r="C2007" t="str">
            <v>SISTEMA TRANSMISIÓN DE LA POTENCIA</v>
          </cell>
          <cell r="D2007" t="str">
            <v>Eje sistema transmision</v>
          </cell>
        </row>
        <row r="2008">
          <cell r="A2008">
            <v>1328</v>
          </cell>
          <cell r="B2008" t="str">
            <v>EJE MOTRIZ INTERMEDIO INFERIOR</v>
          </cell>
          <cell r="C2008" t="str">
            <v>SISTEMA TRANSMISIÓN DE LA POTENCIA</v>
          </cell>
          <cell r="D2008" t="str">
            <v>Eje sistema transmision</v>
          </cell>
        </row>
        <row r="2009">
          <cell r="A2009">
            <v>1329</v>
          </cell>
          <cell r="B2009" t="str">
            <v>EJE MOTRIZ TRASERO INFERIOR</v>
          </cell>
          <cell r="C2009" t="str">
            <v>SISTEMA TRANSMISIÓN DE LA POTENCIA</v>
          </cell>
          <cell r="D2009" t="str">
            <v>Eje sistema transmision</v>
          </cell>
        </row>
        <row r="2010">
          <cell r="A2010">
            <v>1330</v>
          </cell>
          <cell r="B2010" t="str">
            <v>EJE SALIDA CONVERTIDOR</v>
          </cell>
          <cell r="C2010" t="str">
            <v>SISTEMA TRANSMISIÓN DE LA POTENCIA</v>
          </cell>
          <cell r="D2010" t="str">
            <v>Eje sistema transmision</v>
          </cell>
        </row>
        <row r="2011">
          <cell r="A2011">
            <v>1331</v>
          </cell>
          <cell r="B2011" t="str">
            <v>ENFRIADOR DE ACEITE TRANSMISION DELANTERA</v>
          </cell>
          <cell r="C2011" t="str">
            <v>SISTEMA TRANSMISIÓN DE LA POTENCIA</v>
          </cell>
          <cell r="D2011" t="str">
            <v>Enfriamiento transmision</v>
          </cell>
        </row>
        <row r="2012">
          <cell r="A2012">
            <v>1332</v>
          </cell>
          <cell r="B2012" t="str">
            <v>ENFRIADOR DE ACEITE TRANSMISION TRASERA</v>
          </cell>
          <cell r="C2012" t="str">
            <v>SISTEMA TRANSMISIÓN DE LA POTENCIA</v>
          </cell>
          <cell r="D2012" t="str">
            <v>Enfriamiento transmision</v>
          </cell>
        </row>
        <row r="2013">
          <cell r="A2013">
            <v>1333</v>
          </cell>
          <cell r="B2013" t="str">
            <v>FILTRO ACEITE TRANSMISION</v>
          </cell>
          <cell r="C2013" t="str">
            <v>SISTEMA TRANSMISIÓN DE LA POTENCIA</v>
          </cell>
          <cell r="D2013" t="str">
            <v>Filtro sistema transmision</v>
          </cell>
        </row>
        <row r="2014">
          <cell r="A2014">
            <v>1334</v>
          </cell>
          <cell r="B2014" t="str">
            <v>MACHON ACOPLAMIENTO PTO DELANTERA TRASERA</v>
          </cell>
          <cell r="C2014" t="str">
            <v>SISTEMA TRANSMISIÓN DE LA POTENCIA</v>
          </cell>
          <cell r="D2014" t="str">
            <v>Machon sistema transmision</v>
          </cell>
        </row>
        <row r="2015">
          <cell r="A2015">
            <v>1335</v>
          </cell>
          <cell r="B2015" t="str">
            <v>MANDO FINAL POSICION 1</v>
          </cell>
          <cell r="C2015" t="str">
            <v>SISTEMA TRANSMISIÓN DE LA POTENCIA</v>
          </cell>
          <cell r="D2015" t="str">
            <v>Mando final</v>
          </cell>
        </row>
        <row r="2016">
          <cell r="A2016">
            <v>1336</v>
          </cell>
          <cell r="B2016" t="str">
            <v>MANDO FINAL POSICION 2</v>
          </cell>
          <cell r="C2016" t="str">
            <v>SISTEMA TRANSMISIÓN DE LA POTENCIA</v>
          </cell>
          <cell r="D2016" t="str">
            <v>Mando final</v>
          </cell>
        </row>
        <row r="2017">
          <cell r="A2017">
            <v>1337</v>
          </cell>
          <cell r="B2017" t="str">
            <v>MANDO FINAL POSICION 3</v>
          </cell>
          <cell r="C2017" t="str">
            <v>SISTEMA TRANSMISIÓN DE LA POTENCIA</v>
          </cell>
          <cell r="D2017" t="str">
            <v>Mando final</v>
          </cell>
        </row>
        <row r="2018">
          <cell r="A2018">
            <v>1338</v>
          </cell>
          <cell r="B2018" t="str">
            <v>MANDO FINAL POSICION 4</v>
          </cell>
          <cell r="C2018" t="str">
            <v>SISTEMA TRANSMISIÓN DE LA POTENCIA</v>
          </cell>
          <cell r="D2018" t="str">
            <v>Mando final</v>
          </cell>
        </row>
        <row r="2019">
          <cell r="A2019">
            <v>1342</v>
          </cell>
          <cell r="B2019" t="str">
            <v>PEDAL IZQUIERDO (VV MODULADORA)</v>
          </cell>
          <cell r="C2019" t="str">
            <v>SISTEMA TRANSMISIÓN DE LA POTENCIA</v>
          </cell>
          <cell r="D2019" t="str">
            <v>Valvula transmision</v>
          </cell>
        </row>
        <row r="2020">
          <cell r="A2020">
            <v>1343</v>
          </cell>
          <cell r="B2020" t="str">
            <v>PTO DELANTERA</v>
          </cell>
          <cell r="C2020" t="str">
            <v>SISTEMA TRANSMISIÓN DE LA POTENCIA</v>
          </cell>
          <cell r="D2020" t="str">
            <v>PTO</v>
          </cell>
        </row>
        <row r="2021">
          <cell r="A2021">
            <v>1344</v>
          </cell>
          <cell r="B2021" t="str">
            <v>PTO TRASERA</v>
          </cell>
          <cell r="C2021" t="str">
            <v>SISTEMA TRANSMISIÓN DE LA POTENCIA</v>
          </cell>
          <cell r="D2021" t="str">
            <v>PTO</v>
          </cell>
        </row>
        <row r="2022">
          <cell r="A2022">
            <v>1345</v>
          </cell>
          <cell r="B2022" t="str">
            <v>SENSOR TEMPERATURA ACEITE TRANSMISION</v>
          </cell>
          <cell r="C2022" t="str">
            <v>SISTEMA TRANSMISIÓN DE LA POTENCIA</v>
          </cell>
          <cell r="D2022" t="str">
            <v>Sensor sistema transmision</v>
          </cell>
        </row>
        <row r="2023">
          <cell r="A2023">
            <v>1346</v>
          </cell>
          <cell r="B2023" t="str">
            <v>TRANSMISION</v>
          </cell>
          <cell r="C2023" t="str">
            <v>SISTEMA TRANSMISIÓN DE LA POTENCIA</v>
          </cell>
          <cell r="D2023" t="str">
            <v>Transmision</v>
          </cell>
        </row>
        <row r="2024">
          <cell r="A2024">
            <v>1347</v>
          </cell>
          <cell r="B2024" t="str">
            <v>VALVULA PRIORIDAD</v>
          </cell>
          <cell r="C2024" t="str">
            <v>SISTEMA TRANSMISIÓN DE LA POTENCIA</v>
          </cell>
          <cell r="D2024" t="str">
            <v>Valvula transmision</v>
          </cell>
        </row>
      </sheetData>
      <sheetData sheetId="22">
        <row r="5">
          <cell r="C5" t="str">
            <v>TD09</v>
          </cell>
          <cell r="D5" t="str">
            <v>BULLDOZER CAT</v>
          </cell>
        </row>
        <row r="6">
          <cell r="C6" t="str">
            <v>TD10</v>
          </cell>
          <cell r="D6" t="str">
            <v>BULLDOZER CAT</v>
          </cell>
        </row>
        <row r="7">
          <cell r="C7" t="str">
            <v>TD12</v>
          </cell>
          <cell r="D7" t="str">
            <v>BULLDOZER CAT</v>
          </cell>
        </row>
        <row r="8">
          <cell r="C8" t="str">
            <v>TD13</v>
          </cell>
          <cell r="D8" t="str">
            <v>BULLDOZER CAT</v>
          </cell>
        </row>
        <row r="9">
          <cell r="C9" t="str">
            <v>TD15</v>
          </cell>
          <cell r="D9" t="str">
            <v>BULLDOZER CAT</v>
          </cell>
        </row>
        <row r="10">
          <cell r="C10" t="str">
            <v>TD13</v>
          </cell>
          <cell r="D10" t="str">
            <v>BULLDOZER CAT</v>
          </cell>
        </row>
        <row r="11">
          <cell r="C11" t="str">
            <v>TD06</v>
          </cell>
          <cell r="D11" t="str">
            <v>BULLDOZER KOMATSU</v>
          </cell>
        </row>
        <row r="12">
          <cell r="C12" t="str">
            <v>TD07</v>
          </cell>
          <cell r="D12" t="str">
            <v>BULLDOZER KOMATSU</v>
          </cell>
        </row>
        <row r="13">
          <cell r="C13" t="str">
            <v>TD11</v>
          </cell>
          <cell r="D13" t="str">
            <v>BULLDOZER KOMATSU</v>
          </cell>
        </row>
        <row r="14">
          <cell r="C14" t="str">
            <v>R10</v>
          </cell>
          <cell r="D14" t="str">
            <v>REGADOR ACTROS</v>
          </cell>
        </row>
        <row r="15">
          <cell r="C15" t="str">
            <v>R9</v>
          </cell>
          <cell r="D15" t="str">
            <v>REGADOR ACTROS</v>
          </cell>
        </row>
        <row r="16">
          <cell r="C16" t="str">
            <v>WTT06</v>
          </cell>
          <cell r="D16" t="str">
            <v>REGADOR KOMATSU</v>
          </cell>
        </row>
        <row r="17">
          <cell r="C17" t="str">
            <v>WTT07</v>
          </cell>
          <cell r="D17" t="str">
            <v>REGADOR KOMATSU</v>
          </cell>
        </row>
        <row r="18">
          <cell r="C18" t="str">
            <v>WTT14</v>
          </cell>
          <cell r="D18" t="str">
            <v>REGADOR 730</v>
          </cell>
        </row>
        <row r="19">
          <cell r="C19">
            <v>134</v>
          </cell>
          <cell r="D19">
            <v>789</v>
          </cell>
        </row>
        <row r="20">
          <cell r="C20">
            <v>135</v>
          </cell>
          <cell r="D20">
            <v>789</v>
          </cell>
        </row>
        <row r="21">
          <cell r="C21">
            <v>136</v>
          </cell>
          <cell r="D21">
            <v>789</v>
          </cell>
        </row>
        <row r="22">
          <cell r="C22">
            <v>137</v>
          </cell>
          <cell r="D22">
            <v>789</v>
          </cell>
        </row>
        <row r="23">
          <cell r="C23">
            <v>138</v>
          </cell>
          <cell r="D23">
            <v>789</v>
          </cell>
        </row>
        <row r="24">
          <cell r="C24">
            <v>139</v>
          </cell>
          <cell r="D24">
            <v>789</v>
          </cell>
        </row>
        <row r="25">
          <cell r="C25">
            <v>140</v>
          </cell>
          <cell r="D25">
            <v>789</v>
          </cell>
        </row>
        <row r="26">
          <cell r="C26">
            <v>141</v>
          </cell>
          <cell r="D26">
            <v>789</v>
          </cell>
        </row>
        <row r="27">
          <cell r="C27">
            <v>142</v>
          </cell>
          <cell r="D27">
            <v>789</v>
          </cell>
        </row>
        <row r="28">
          <cell r="C28">
            <v>143</v>
          </cell>
          <cell r="D28">
            <v>789</v>
          </cell>
        </row>
        <row r="29">
          <cell r="C29">
            <v>144</v>
          </cell>
          <cell r="D29">
            <v>793</v>
          </cell>
        </row>
        <row r="30">
          <cell r="C30">
            <v>145</v>
          </cell>
          <cell r="D30">
            <v>793</v>
          </cell>
        </row>
        <row r="31">
          <cell r="C31">
            <v>146</v>
          </cell>
          <cell r="D31">
            <v>793</v>
          </cell>
        </row>
        <row r="32">
          <cell r="C32">
            <v>147</v>
          </cell>
          <cell r="D32">
            <v>793</v>
          </cell>
        </row>
        <row r="33">
          <cell r="C33">
            <v>148</v>
          </cell>
          <cell r="D33">
            <v>793</v>
          </cell>
        </row>
        <row r="34">
          <cell r="C34">
            <v>149</v>
          </cell>
          <cell r="D34">
            <v>793</v>
          </cell>
        </row>
        <row r="35">
          <cell r="C35">
            <v>150</v>
          </cell>
          <cell r="D35">
            <v>793</v>
          </cell>
        </row>
        <row r="36">
          <cell r="C36">
            <v>151</v>
          </cell>
          <cell r="D36">
            <v>793</v>
          </cell>
        </row>
        <row r="37">
          <cell r="C37">
            <v>152</v>
          </cell>
          <cell r="D37">
            <v>793</v>
          </cell>
        </row>
        <row r="38">
          <cell r="C38">
            <v>153</v>
          </cell>
          <cell r="D38">
            <v>793</v>
          </cell>
        </row>
        <row r="39">
          <cell r="C39">
            <v>154</v>
          </cell>
          <cell r="D39">
            <v>793</v>
          </cell>
        </row>
        <row r="40">
          <cell r="C40">
            <v>155</v>
          </cell>
          <cell r="D40">
            <v>793</v>
          </cell>
        </row>
        <row r="41">
          <cell r="C41">
            <v>360</v>
          </cell>
          <cell r="D41">
            <v>795</v>
          </cell>
        </row>
        <row r="42">
          <cell r="C42">
            <v>361</v>
          </cell>
          <cell r="D42">
            <v>795</v>
          </cell>
        </row>
        <row r="43">
          <cell r="C43">
            <v>2525</v>
          </cell>
          <cell r="D43" t="str">
            <v>730 ADO</v>
          </cell>
        </row>
        <row r="44">
          <cell r="C44">
            <v>2526</v>
          </cell>
          <cell r="D44" t="str">
            <v>731 ADO</v>
          </cell>
        </row>
        <row r="45">
          <cell r="C45">
            <v>2529</v>
          </cell>
          <cell r="D45" t="str">
            <v>732 ADO</v>
          </cell>
        </row>
        <row r="46">
          <cell r="C46">
            <v>2531</v>
          </cell>
          <cell r="D46" t="str">
            <v>733 ADO</v>
          </cell>
        </row>
        <row r="47">
          <cell r="C47">
            <v>110</v>
          </cell>
          <cell r="D47">
            <v>730</v>
          </cell>
        </row>
        <row r="48">
          <cell r="C48">
            <v>114</v>
          </cell>
          <cell r="D48">
            <v>730</v>
          </cell>
        </row>
        <row r="49">
          <cell r="C49">
            <v>115</v>
          </cell>
          <cell r="D49">
            <v>730</v>
          </cell>
        </row>
        <row r="50">
          <cell r="C50">
            <v>116</v>
          </cell>
          <cell r="D50">
            <v>730</v>
          </cell>
        </row>
        <row r="51">
          <cell r="C51">
            <v>117</v>
          </cell>
          <cell r="D51">
            <v>730</v>
          </cell>
        </row>
        <row r="52">
          <cell r="C52">
            <v>118</v>
          </cell>
          <cell r="D52">
            <v>730</v>
          </cell>
        </row>
        <row r="53">
          <cell r="C53">
            <v>119</v>
          </cell>
          <cell r="D53">
            <v>730</v>
          </cell>
        </row>
        <row r="54">
          <cell r="C54">
            <v>120</v>
          </cell>
          <cell r="D54">
            <v>730</v>
          </cell>
        </row>
        <row r="55">
          <cell r="C55">
            <v>121</v>
          </cell>
          <cell r="D55">
            <v>730</v>
          </cell>
        </row>
        <row r="56">
          <cell r="C56">
            <v>122</v>
          </cell>
          <cell r="D56">
            <v>730</v>
          </cell>
        </row>
        <row r="57">
          <cell r="C57">
            <v>123</v>
          </cell>
          <cell r="D57">
            <v>730</v>
          </cell>
        </row>
        <row r="58">
          <cell r="C58">
            <v>124</v>
          </cell>
          <cell r="D58">
            <v>730</v>
          </cell>
        </row>
        <row r="59">
          <cell r="C59">
            <v>125</v>
          </cell>
          <cell r="D59">
            <v>730</v>
          </cell>
        </row>
        <row r="60">
          <cell r="C60">
            <v>126</v>
          </cell>
          <cell r="D60">
            <v>730</v>
          </cell>
        </row>
        <row r="61">
          <cell r="C61">
            <v>127</v>
          </cell>
          <cell r="D61">
            <v>730</v>
          </cell>
        </row>
        <row r="62">
          <cell r="C62">
            <v>128</v>
          </cell>
          <cell r="D62">
            <v>730</v>
          </cell>
        </row>
        <row r="63">
          <cell r="C63">
            <v>129</v>
          </cell>
          <cell r="D63">
            <v>730</v>
          </cell>
        </row>
        <row r="64">
          <cell r="C64">
            <v>130</v>
          </cell>
          <cell r="D64">
            <v>730</v>
          </cell>
        </row>
        <row r="65">
          <cell r="C65">
            <v>131</v>
          </cell>
          <cell r="D65">
            <v>730</v>
          </cell>
        </row>
        <row r="66">
          <cell r="C66">
            <v>132</v>
          </cell>
          <cell r="D66">
            <v>730</v>
          </cell>
        </row>
        <row r="67">
          <cell r="C67">
            <v>133</v>
          </cell>
          <cell r="D67">
            <v>730</v>
          </cell>
        </row>
        <row r="68">
          <cell r="C68" t="str">
            <v>FEL10</v>
          </cell>
          <cell r="D68" t="str">
            <v>MANIPULADOR KOMATSU</v>
          </cell>
        </row>
        <row r="69">
          <cell r="C69" t="str">
            <v>FEL11</v>
          </cell>
          <cell r="D69" t="str">
            <v>MANIPULADOR CAT</v>
          </cell>
        </row>
        <row r="70">
          <cell r="C70" t="str">
            <v>FEL12</v>
          </cell>
          <cell r="D70" t="str">
            <v>MANIPULADOR CAT</v>
          </cell>
        </row>
        <row r="71">
          <cell r="C71" t="str">
            <v>CHANC-2</v>
          </cell>
          <cell r="D71" t="str">
            <v>CHANCADOR</v>
          </cell>
        </row>
        <row r="72">
          <cell r="C72" t="str">
            <v>CHANCADOR</v>
          </cell>
          <cell r="D72" t="str">
            <v>CHANCADOR</v>
          </cell>
        </row>
        <row r="73">
          <cell r="C73" t="str">
            <v>GD04</v>
          </cell>
          <cell r="D73" t="str">
            <v>MOTO CAT</v>
          </cell>
        </row>
        <row r="74">
          <cell r="C74" t="str">
            <v>GD06</v>
          </cell>
          <cell r="D74" t="str">
            <v>MOTO CAT</v>
          </cell>
        </row>
        <row r="75">
          <cell r="C75">
            <v>304</v>
          </cell>
          <cell r="D75" t="str">
            <v>994 LOMAS</v>
          </cell>
        </row>
        <row r="76">
          <cell r="C76">
            <v>305</v>
          </cell>
          <cell r="D76" t="str">
            <v>994 LOMAS</v>
          </cell>
        </row>
        <row r="77">
          <cell r="C77">
            <v>306</v>
          </cell>
          <cell r="D77" t="str">
            <v>994 FINNING</v>
          </cell>
        </row>
        <row r="78">
          <cell r="C78">
            <v>307</v>
          </cell>
          <cell r="D78" t="str">
            <v>994 FINNING</v>
          </cell>
        </row>
        <row r="79">
          <cell r="C79">
            <v>308</v>
          </cell>
          <cell r="D79" t="str">
            <v>994 FINNING</v>
          </cell>
        </row>
        <row r="80">
          <cell r="C80">
            <v>201</v>
          </cell>
          <cell r="D80">
            <v>2800</v>
          </cell>
        </row>
        <row r="81">
          <cell r="C81">
            <v>202</v>
          </cell>
          <cell r="D81">
            <v>2800</v>
          </cell>
        </row>
        <row r="82">
          <cell r="C82">
            <v>203</v>
          </cell>
          <cell r="D82">
            <v>4100</v>
          </cell>
        </row>
        <row r="83">
          <cell r="C83">
            <v>204</v>
          </cell>
          <cell r="D83">
            <v>4100</v>
          </cell>
        </row>
        <row r="84">
          <cell r="C84" t="str">
            <v>DR08</v>
          </cell>
          <cell r="D84" t="str">
            <v>PERFO PRE LOMAS</v>
          </cell>
        </row>
        <row r="85">
          <cell r="C85" t="str">
            <v>DR11</v>
          </cell>
          <cell r="D85" t="str">
            <v>PERFO PRE LOMAS</v>
          </cell>
        </row>
        <row r="86">
          <cell r="C86" t="str">
            <v>DR06</v>
          </cell>
          <cell r="D86" t="str">
            <v>PERFO PROD FINNING</v>
          </cell>
        </row>
        <row r="87">
          <cell r="C87" t="str">
            <v>DR07</v>
          </cell>
          <cell r="D87" t="str">
            <v>PERFO PROD FINNING</v>
          </cell>
        </row>
        <row r="88">
          <cell r="C88" t="str">
            <v>DR09</v>
          </cell>
          <cell r="D88" t="str">
            <v>PERFO PROD FINNING</v>
          </cell>
        </row>
        <row r="89">
          <cell r="C89" t="str">
            <v>DR10</v>
          </cell>
          <cell r="D89" t="str">
            <v>PERFO PROD FINNING</v>
          </cell>
        </row>
        <row r="90">
          <cell r="C90" t="str">
            <v>DR05</v>
          </cell>
          <cell r="D90" t="str">
            <v>PERFO PROD LOMAS</v>
          </cell>
        </row>
        <row r="91">
          <cell r="C91" t="str">
            <v>RT03</v>
          </cell>
          <cell r="D91" t="str">
            <v>EXCAVADORA CAT</v>
          </cell>
        </row>
        <row r="92">
          <cell r="C92" t="str">
            <v>RT04</v>
          </cell>
          <cell r="D92" t="str">
            <v>EXCAVADORA CAT</v>
          </cell>
        </row>
        <row r="93">
          <cell r="C93" t="str">
            <v>RT01</v>
          </cell>
          <cell r="D93" t="str">
            <v>EXCAVADORA KOMATSU</v>
          </cell>
        </row>
        <row r="94">
          <cell r="C94" t="str">
            <v>WD02</v>
          </cell>
          <cell r="D94" t="str">
            <v>WHEELDOZER KOMATSU</v>
          </cell>
        </row>
        <row r="95">
          <cell r="C95" t="str">
            <v>WD03</v>
          </cell>
          <cell r="D95" t="str">
            <v>WHEELDOZER CAT</v>
          </cell>
        </row>
        <row r="96">
          <cell r="C96" t="str">
            <v>WD04</v>
          </cell>
          <cell r="D96" t="str">
            <v>WHEELDOZER CAT</v>
          </cell>
        </row>
        <row r="97">
          <cell r="C97" t="str">
            <v>GD-ADO-01</v>
          </cell>
          <cell r="D97" t="str">
            <v>MOTO ADO</v>
          </cell>
        </row>
        <row r="98">
          <cell r="C98" t="str">
            <v>RD-ADO-01</v>
          </cell>
          <cell r="D98" t="str">
            <v>REGADOR ADO</v>
          </cell>
        </row>
        <row r="99">
          <cell r="C99" t="str">
            <v>R11</v>
          </cell>
          <cell r="D99" t="str">
            <v>REGADOR MACK</v>
          </cell>
        </row>
        <row r="100">
          <cell r="C100" t="str">
            <v>R12</v>
          </cell>
          <cell r="D100" t="str">
            <v>REGADOR MACK</v>
          </cell>
        </row>
        <row r="101">
          <cell r="C101"/>
          <cell r="D101"/>
        </row>
        <row r="102">
          <cell r="C102"/>
          <cell r="D102"/>
        </row>
        <row r="103">
          <cell r="C103"/>
          <cell r="D103"/>
        </row>
        <row r="104">
          <cell r="C104"/>
          <cell r="D104"/>
        </row>
        <row r="105">
          <cell r="C105"/>
          <cell r="D105"/>
        </row>
      </sheetData>
      <sheetData sheetId="23" refreshError="1"/>
      <sheetData sheetId="2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4B93A-D95E-48FE-916D-ED7FF9723BD6}">
  <dimension ref="B3:T9"/>
  <sheetViews>
    <sheetView zoomScale="64" workbookViewId="0">
      <selection activeCell="W19" sqref="W19"/>
    </sheetView>
  </sheetViews>
  <sheetFormatPr baseColWidth="10" defaultColWidth="11.42578125" defaultRowHeight="15" x14ac:dyDescent="0.25"/>
  <cols>
    <col min="1" max="16384" width="11.42578125" style="76"/>
  </cols>
  <sheetData>
    <row r="3" spans="2:20" ht="28.5" x14ac:dyDescent="0.45">
      <c r="B3" s="84" t="s">
        <v>388</v>
      </c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</row>
    <row r="9" spans="2:20" ht="21" x14ac:dyDescent="0.35">
      <c r="P9" s="85" t="s">
        <v>389</v>
      </c>
      <c r="Q9" s="85"/>
      <c r="R9" s="85"/>
      <c r="S9" s="85"/>
      <c r="T9" s="85"/>
    </row>
  </sheetData>
  <mergeCells count="2">
    <mergeCell ref="B3:T3"/>
    <mergeCell ref="P9:T9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B77CC-7A92-4ADF-8BC4-749CFC907923}">
  <dimension ref="A1:V93"/>
  <sheetViews>
    <sheetView topLeftCell="R1" zoomScale="70" zoomScaleNormal="70" workbookViewId="0">
      <pane ySplit="1" topLeftCell="A2" activePane="bottomLeft" state="frozen"/>
      <selection pane="bottomLeft" activeCell="J18" sqref="J18"/>
    </sheetView>
  </sheetViews>
  <sheetFormatPr baseColWidth="10" defaultColWidth="10.7109375" defaultRowHeight="15" x14ac:dyDescent="0.25"/>
  <cols>
    <col min="1" max="1" width="11.28515625" customWidth="1"/>
    <col min="2" max="2" width="23" customWidth="1"/>
    <col min="3" max="3" width="12.7109375" customWidth="1"/>
    <col min="5" max="5" width="15" customWidth="1"/>
    <col min="6" max="6" width="13.7109375" customWidth="1"/>
    <col min="7" max="7" width="13" customWidth="1"/>
    <col min="8" max="8" width="16.5703125" customWidth="1"/>
    <col min="9" max="9" width="21.42578125" customWidth="1"/>
    <col min="10" max="12" width="18.5703125" customWidth="1"/>
    <col min="13" max="13" width="13.7109375" customWidth="1"/>
    <col min="14" max="14" width="10" customWidth="1"/>
    <col min="15" max="15" width="12.140625" customWidth="1"/>
    <col min="16" max="16" width="39.5703125" customWidth="1"/>
    <col min="17" max="17" width="8.5703125" customWidth="1"/>
    <col min="18" max="18" width="78.85546875" customWidth="1"/>
    <col min="19" max="19" width="22" customWidth="1"/>
    <col min="20" max="20" width="38.7109375" customWidth="1"/>
    <col min="21" max="21" width="45.7109375" customWidth="1"/>
    <col min="22" max="22" width="47" customWidth="1"/>
  </cols>
  <sheetData>
    <row r="1" spans="1:22" ht="37.5" customHeight="1" thickBot="1" x14ac:dyDescent="0.3">
      <c r="A1" s="8" t="s">
        <v>0</v>
      </c>
      <c r="B1" s="9" t="s">
        <v>1</v>
      </c>
      <c r="C1" s="10" t="s">
        <v>2</v>
      </c>
      <c r="D1" s="9" t="s">
        <v>3</v>
      </c>
      <c r="E1" s="11" t="s">
        <v>4</v>
      </c>
      <c r="F1" s="11" t="s">
        <v>5</v>
      </c>
      <c r="G1" s="11" t="s">
        <v>6</v>
      </c>
      <c r="H1" s="77" t="s">
        <v>7</v>
      </c>
      <c r="I1" s="9" t="s">
        <v>333</v>
      </c>
      <c r="J1" s="9" t="s">
        <v>334</v>
      </c>
      <c r="K1" s="9" t="s">
        <v>335</v>
      </c>
      <c r="L1" s="78" t="s">
        <v>338</v>
      </c>
      <c r="M1" s="12" t="s">
        <v>8</v>
      </c>
      <c r="N1" s="12" t="s">
        <v>9</v>
      </c>
      <c r="O1" s="12" t="s">
        <v>10</v>
      </c>
      <c r="P1" s="12" t="s">
        <v>11</v>
      </c>
      <c r="Q1" s="13" t="s">
        <v>12</v>
      </c>
      <c r="R1" s="12" t="s">
        <v>13</v>
      </c>
      <c r="S1" s="12" t="s">
        <v>14</v>
      </c>
      <c r="T1" s="14" t="s">
        <v>15</v>
      </c>
      <c r="U1" s="14" t="s">
        <v>16</v>
      </c>
      <c r="V1" s="15" t="s">
        <v>17</v>
      </c>
    </row>
    <row r="2" spans="1:22" ht="15.75" thickTop="1" x14ac:dyDescent="0.25">
      <c r="A2" s="16">
        <v>203</v>
      </c>
      <c r="B2" s="17">
        <v>4100</v>
      </c>
      <c r="C2" s="17">
        <v>2019</v>
      </c>
      <c r="D2" s="17" t="s">
        <v>144</v>
      </c>
      <c r="E2" s="18">
        <v>43739</v>
      </c>
      <c r="F2" s="19">
        <v>0.29718749999999999</v>
      </c>
      <c r="G2" s="19">
        <v>3.6145833333333328E-2</v>
      </c>
      <c r="H2" s="20">
        <v>0.86749999999999994</v>
      </c>
      <c r="I2" s="38">
        <f t="shared" ref="I2:I33" si="0">E2+F2</f>
        <v>43739.2971875</v>
      </c>
      <c r="J2" s="38">
        <f t="shared" ref="J2:J19" si="1">I2+G2</f>
        <v>43739.333333333336</v>
      </c>
      <c r="K2" s="20"/>
      <c r="L2" s="79"/>
      <c r="M2" s="21" t="s">
        <v>19</v>
      </c>
      <c r="N2" s="21">
        <v>937</v>
      </c>
      <c r="O2" s="21" t="s">
        <v>20</v>
      </c>
      <c r="P2" s="21" t="s">
        <v>81</v>
      </c>
      <c r="Q2" s="22"/>
      <c r="R2" s="3" t="s">
        <v>159</v>
      </c>
      <c r="S2" s="21"/>
      <c r="T2" s="3" t="s">
        <v>21</v>
      </c>
      <c r="U2" s="3" t="s">
        <v>21</v>
      </c>
      <c r="V2" s="4" t="s">
        <v>21</v>
      </c>
    </row>
    <row r="3" spans="1:22" x14ac:dyDescent="0.25">
      <c r="A3" s="16">
        <v>203</v>
      </c>
      <c r="B3" s="17">
        <v>4100</v>
      </c>
      <c r="C3" s="24">
        <v>2019</v>
      </c>
      <c r="D3" s="24" t="s">
        <v>144</v>
      </c>
      <c r="E3" s="25">
        <v>43740</v>
      </c>
      <c r="F3" s="26">
        <v>0.7386921296296296</v>
      </c>
      <c r="G3" s="26">
        <v>3.0428240740740742E-2</v>
      </c>
      <c r="H3" s="27">
        <v>0.7302777777777778</v>
      </c>
      <c r="I3" s="38">
        <f t="shared" si="0"/>
        <v>43740.738692129627</v>
      </c>
      <c r="J3" s="38">
        <f t="shared" si="1"/>
        <v>43740.769120370365</v>
      </c>
      <c r="K3" s="27">
        <f>I3-J2</f>
        <v>1.4053587962916936</v>
      </c>
      <c r="L3" s="79">
        <f t="shared" ref="L3:L57" si="2">K3*24</f>
        <v>33.728611111000646</v>
      </c>
      <c r="M3" s="28" t="s">
        <v>19</v>
      </c>
      <c r="N3" s="28">
        <v>607</v>
      </c>
      <c r="O3" s="28" t="s">
        <v>20</v>
      </c>
      <c r="P3" s="28" t="s">
        <v>23</v>
      </c>
      <c r="Q3" s="29">
        <v>160</v>
      </c>
      <c r="R3" s="5" t="s">
        <v>189</v>
      </c>
      <c r="S3" s="28" t="s">
        <v>190</v>
      </c>
      <c r="T3" s="5" t="s">
        <v>23</v>
      </c>
      <c r="U3" s="5" t="s">
        <v>185</v>
      </c>
      <c r="V3" s="6" t="s">
        <v>32</v>
      </c>
    </row>
    <row r="4" spans="1:22" x14ac:dyDescent="0.25">
      <c r="A4" s="23">
        <v>203</v>
      </c>
      <c r="B4" s="24">
        <v>4100</v>
      </c>
      <c r="C4" s="24">
        <v>2019</v>
      </c>
      <c r="D4" s="24" t="s">
        <v>144</v>
      </c>
      <c r="E4" s="25">
        <v>43742</v>
      </c>
      <c r="F4" s="26" t="s">
        <v>192</v>
      </c>
      <c r="G4" s="26" t="s">
        <v>80</v>
      </c>
      <c r="H4" s="27">
        <v>0.2688888888888889</v>
      </c>
      <c r="I4" s="38">
        <f t="shared" si="0"/>
        <v>43742.510879629626</v>
      </c>
      <c r="J4" s="38">
        <f t="shared" si="1"/>
        <v>43742.52208333333</v>
      </c>
      <c r="K4" s="27">
        <f t="shared" ref="K4:K13" si="3">I4-J3</f>
        <v>1.7417592592610163</v>
      </c>
      <c r="L4" s="79">
        <f t="shared" si="2"/>
        <v>41.80222222226439</v>
      </c>
      <c r="M4" s="28" t="s">
        <v>19</v>
      </c>
      <c r="N4" s="28">
        <v>719</v>
      </c>
      <c r="O4" s="28" t="s">
        <v>20</v>
      </c>
      <c r="P4" s="28" t="s">
        <v>24</v>
      </c>
      <c r="Q4" s="29">
        <v>60</v>
      </c>
      <c r="R4" s="5" t="s">
        <v>168</v>
      </c>
      <c r="S4" s="28" t="s">
        <v>193</v>
      </c>
      <c r="T4" s="5" t="s">
        <v>24</v>
      </c>
      <c r="U4" s="5" t="s">
        <v>33</v>
      </c>
      <c r="V4" s="6" t="s">
        <v>34</v>
      </c>
    </row>
    <row r="5" spans="1:22" x14ac:dyDescent="0.25">
      <c r="A5" s="16">
        <v>203</v>
      </c>
      <c r="B5" s="17">
        <v>4100</v>
      </c>
      <c r="C5" s="17">
        <v>2019</v>
      </c>
      <c r="D5" s="17" t="s">
        <v>144</v>
      </c>
      <c r="E5" s="18">
        <v>43745</v>
      </c>
      <c r="F5" s="19" t="s">
        <v>125</v>
      </c>
      <c r="G5" s="19" t="s">
        <v>52</v>
      </c>
      <c r="H5" s="20">
        <v>1.9352777777777779</v>
      </c>
      <c r="I5" s="38">
        <f t="shared" si="0"/>
        <v>43745.410787037035</v>
      </c>
      <c r="J5" s="38">
        <f t="shared" si="1"/>
        <v>43745.491423611107</v>
      </c>
      <c r="K5" s="27">
        <f t="shared" si="3"/>
        <v>2.8887037037056871</v>
      </c>
      <c r="L5" s="79">
        <f t="shared" si="2"/>
        <v>69.32888888893649</v>
      </c>
      <c r="M5" s="21" t="s">
        <v>19</v>
      </c>
      <c r="N5" s="21">
        <v>601</v>
      </c>
      <c r="O5" s="21" t="s">
        <v>20</v>
      </c>
      <c r="P5" s="21" t="s">
        <v>28</v>
      </c>
      <c r="Q5" s="22">
        <v>1268</v>
      </c>
      <c r="R5" s="3" t="s">
        <v>194</v>
      </c>
      <c r="S5" s="21" t="s">
        <v>191</v>
      </c>
      <c r="T5" s="3" t="s">
        <v>28</v>
      </c>
      <c r="U5" s="3" t="s">
        <v>41</v>
      </c>
      <c r="V5" s="4" t="s">
        <v>42</v>
      </c>
    </row>
    <row r="6" spans="1:22" x14ac:dyDescent="0.25">
      <c r="A6" s="23">
        <v>203</v>
      </c>
      <c r="B6" s="24">
        <v>4100</v>
      </c>
      <c r="C6" s="24">
        <v>2019</v>
      </c>
      <c r="D6" s="24" t="s">
        <v>144</v>
      </c>
      <c r="E6" s="25">
        <v>43746</v>
      </c>
      <c r="F6" s="26" t="s">
        <v>195</v>
      </c>
      <c r="G6" s="26" t="s">
        <v>89</v>
      </c>
      <c r="H6" s="27">
        <v>0.61777777777777787</v>
      </c>
      <c r="I6" s="38">
        <f t="shared" si="0"/>
        <v>43746.753599537034</v>
      </c>
      <c r="J6" s="38">
        <f t="shared" si="1"/>
        <v>43746.779340277775</v>
      </c>
      <c r="K6" s="27">
        <f t="shared" si="3"/>
        <v>1.2621759259272949</v>
      </c>
      <c r="L6" s="79">
        <f t="shared" si="2"/>
        <v>30.292222222255077</v>
      </c>
      <c r="M6" s="28" t="s">
        <v>19</v>
      </c>
      <c r="N6" s="28">
        <v>602</v>
      </c>
      <c r="O6" s="28" t="s">
        <v>20</v>
      </c>
      <c r="P6" s="28" t="s">
        <v>37</v>
      </c>
      <c r="Q6" s="29">
        <v>1155</v>
      </c>
      <c r="R6" s="5" t="s">
        <v>196</v>
      </c>
      <c r="S6" s="28" t="s">
        <v>197</v>
      </c>
      <c r="T6" s="5" t="s">
        <v>37</v>
      </c>
      <c r="U6" s="5" t="s">
        <v>95</v>
      </c>
      <c r="V6" s="6" t="s">
        <v>96</v>
      </c>
    </row>
    <row r="7" spans="1:22" x14ac:dyDescent="0.25">
      <c r="A7" s="16">
        <v>203</v>
      </c>
      <c r="B7" s="17">
        <v>4100</v>
      </c>
      <c r="C7" s="17">
        <v>2019</v>
      </c>
      <c r="D7" s="17" t="s">
        <v>144</v>
      </c>
      <c r="E7" s="18">
        <v>43748</v>
      </c>
      <c r="F7" s="19" t="s">
        <v>115</v>
      </c>
      <c r="G7" s="19" t="s">
        <v>167</v>
      </c>
      <c r="H7" s="20">
        <v>3.4722222222222223</v>
      </c>
      <c r="I7" s="38">
        <f t="shared" si="0"/>
        <v>43748.918530092589</v>
      </c>
      <c r="J7" s="38">
        <f t="shared" si="1"/>
        <v>43749.063206018516</v>
      </c>
      <c r="K7" s="27">
        <f t="shared" si="3"/>
        <v>2.1391898148140172</v>
      </c>
      <c r="L7" s="79">
        <f t="shared" si="2"/>
        <v>51.340555555536412</v>
      </c>
      <c r="M7" s="21" t="s">
        <v>19</v>
      </c>
      <c r="N7" s="21">
        <v>606</v>
      </c>
      <c r="O7" s="21" t="s">
        <v>20</v>
      </c>
      <c r="P7" s="21" t="s">
        <v>29</v>
      </c>
      <c r="Q7" s="22">
        <v>186</v>
      </c>
      <c r="R7" s="3" t="s">
        <v>198</v>
      </c>
      <c r="S7" s="21">
        <v>200049089</v>
      </c>
      <c r="T7" s="3" t="s">
        <v>23</v>
      </c>
      <c r="U7" s="3" t="s">
        <v>181</v>
      </c>
      <c r="V7" s="4" t="s">
        <v>40</v>
      </c>
    </row>
    <row r="8" spans="1:22" x14ac:dyDescent="0.25">
      <c r="A8" s="23">
        <v>203</v>
      </c>
      <c r="B8" s="24">
        <v>4100</v>
      </c>
      <c r="C8" s="24">
        <v>2019</v>
      </c>
      <c r="D8" s="24" t="s">
        <v>144</v>
      </c>
      <c r="E8" s="25">
        <v>43749</v>
      </c>
      <c r="F8" s="26" t="s">
        <v>150</v>
      </c>
      <c r="G8" s="26" t="s">
        <v>119</v>
      </c>
      <c r="H8" s="27">
        <v>0.25833333333333336</v>
      </c>
      <c r="I8" s="38">
        <f t="shared" si="0"/>
        <v>43749.371527777781</v>
      </c>
      <c r="J8" s="38">
        <f t="shared" si="1"/>
        <v>43749.382291666669</v>
      </c>
      <c r="K8" s="27">
        <f t="shared" si="3"/>
        <v>0.30832175926479977</v>
      </c>
      <c r="L8" s="79">
        <f t="shared" si="2"/>
        <v>7.3997222223551944</v>
      </c>
      <c r="M8" s="28" t="s">
        <v>19</v>
      </c>
      <c r="N8" s="28">
        <v>603</v>
      </c>
      <c r="O8" s="28" t="s">
        <v>20</v>
      </c>
      <c r="P8" s="28" t="s">
        <v>39</v>
      </c>
      <c r="Q8" s="29">
        <v>704</v>
      </c>
      <c r="R8" s="5" t="s">
        <v>199</v>
      </c>
      <c r="S8" s="28"/>
      <c r="T8" s="5" t="s">
        <v>39</v>
      </c>
      <c r="U8" s="5" t="s">
        <v>48</v>
      </c>
      <c r="V8" s="6" t="s">
        <v>49</v>
      </c>
    </row>
    <row r="9" spans="1:22" x14ac:dyDescent="0.25">
      <c r="A9" s="16">
        <v>203</v>
      </c>
      <c r="B9" s="17">
        <v>4100</v>
      </c>
      <c r="C9" s="17">
        <v>2019</v>
      </c>
      <c r="D9" s="17" t="s">
        <v>144</v>
      </c>
      <c r="E9" s="18">
        <v>43752</v>
      </c>
      <c r="F9" s="19" t="s">
        <v>59</v>
      </c>
      <c r="G9" s="19" t="s">
        <v>62</v>
      </c>
      <c r="H9" s="20">
        <v>0.3477777777777778</v>
      </c>
      <c r="I9" s="38">
        <f t="shared" si="0"/>
        <v>43752.902175925927</v>
      </c>
      <c r="J9" s="38">
        <f t="shared" si="1"/>
        <v>43752.916666666664</v>
      </c>
      <c r="K9" s="27">
        <f t="shared" si="3"/>
        <v>3.5198842592581059</v>
      </c>
      <c r="L9" s="79">
        <f t="shared" si="2"/>
        <v>84.477222222194541</v>
      </c>
      <c r="M9" s="21" t="s">
        <v>19</v>
      </c>
      <c r="N9" s="21">
        <v>605</v>
      </c>
      <c r="O9" s="21" t="s">
        <v>20</v>
      </c>
      <c r="P9" s="21" t="s">
        <v>25</v>
      </c>
      <c r="Q9" s="22">
        <v>1189</v>
      </c>
      <c r="R9" s="3" t="s">
        <v>200</v>
      </c>
      <c r="S9" s="21">
        <v>200049919</v>
      </c>
      <c r="T9" s="3" t="s">
        <v>25</v>
      </c>
      <c r="U9" s="3" t="s">
        <v>128</v>
      </c>
      <c r="V9" s="4" t="s">
        <v>26</v>
      </c>
    </row>
    <row r="10" spans="1:22" x14ac:dyDescent="0.25">
      <c r="A10" s="23">
        <v>203</v>
      </c>
      <c r="B10" s="24">
        <v>4100</v>
      </c>
      <c r="C10" s="24">
        <v>2019</v>
      </c>
      <c r="D10" s="24" t="s">
        <v>144</v>
      </c>
      <c r="E10" s="25">
        <v>43754</v>
      </c>
      <c r="F10" s="26">
        <v>0.23364583333333333</v>
      </c>
      <c r="G10" s="26" t="s">
        <v>146</v>
      </c>
      <c r="H10" s="27">
        <v>0.52055555555555555</v>
      </c>
      <c r="I10" s="38">
        <f t="shared" si="0"/>
        <v>43754.23364583333</v>
      </c>
      <c r="J10" s="38">
        <f t="shared" si="1"/>
        <v>43754.255335648144</v>
      </c>
      <c r="K10" s="27">
        <f t="shared" si="3"/>
        <v>1.3169791666659876</v>
      </c>
      <c r="L10" s="79">
        <f t="shared" si="2"/>
        <v>31.607499999983702</v>
      </c>
      <c r="M10" s="28" t="s">
        <v>19</v>
      </c>
      <c r="N10" s="28">
        <v>606</v>
      </c>
      <c r="O10" s="28" t="s">
        <v>20</v>
      </c>
      <c r="P10" s="28" t="s">
        <v>29</v>
      </c>
      <c r="Q10" s="29">
        <v>890</v>
      </c>
      <c r="R10" s="5" t="s">
        <v>203</v>
      </c>
      <c r="S10" s="28" t="s">
        <v>204</v>
      </c>
      <c r="T10" s="5" t="s">
        <v>29</v>
      </c>
      <c r="U10" s="5" t="s">
        <v>130</v>
      </c>
      <c r="V10" s="6" t="s">
        <v>131</v>
      </c>
    </row>
    <row r="11" spans="1:22" x14ac:dyDescent="0.25">
      <c r="A11" s="16">
        <v>203</v>
      </c>
      <c r="B11" s="17">
        <v>4100</v>
      </c>
      <c r="C11" s="17">
        <v>2019</v>
      </c>
      <c r="D11" s="17" t="s">
        <v>144</v>
      </c>
      <c r="E11" s="18">
        <v>43756</v>
      </c>
      <c r="F11" s="19" t="s">
        <v>205</v>
      </c>
      <c r="G11" s="19" t="s">
        <v>99</v>
      </c>
      <c r="H11" s="20">
        <v>0.72611111111111115</v>
      </c>
      <c r="I11" s="38">
        <f t="shared" si="0"/>
        <v>43756.461759259262</v>
      </c>
      <c r="J11" s="38">
        <f t="shared" si="1"/>
        <v>43756.492013888892</v>
      </c>
      <c r="K11" s="27">
        <f t="shared" si="3"/>
        <v>2.2064236111182254</v>
      </c>
      <c r="L11" s="79">
        <f t="shared" si="2"/>
        <v>52.954166666837409</v>
      </c>
      <c r="M11" s="21" t="s">
        <v>19</v>
      </c>
      <c r="N11" s="21">
        <v>607</v>
      </c>
      <c r="O11" s="21" t="s">
        <v>20</v>
      </c>
      <c r="P11" s="21" t="s">
        <v>23</v>
      </c>
      <c r="Q11" s="22">
        <v>122</v>
      </c>
      <c r="R11" s="3" t="s">
        <v>206</v>
      </c>
      <c r="S11" s="21">
        <v>200051140</v>
      </c>
      <c r="T11" s="3" t="s">
        <v>23</v>
      </c>
      <c r="U11" s="3" t="s">
        <v>35</v>
      </c>
      <c r="V11" s="4" t="s">
        <v>36</v>
      </c>
    </row>
    <row r="12" spans="1:22" x14ac:dyDescent="0.25">
      <c r="A12" s="23">
        <v>203</v>
      </c>
      <c r="B12" s="24">
        <v>4100</v>
      </c>
      <c r="C12" s="24">
        <v>2019</v>
      </c>
      <c r="D12" s="24" t="s">
        <v>144</v>
      </c>
      <c r="E12" s="25">
        <v>43756</v>
      </c>
      <c r="F12" s="26" t="s">
        <v>207</v>
      </c>
      <c r="G12" s="26">
        <v>0.11182870370370369</v>
      </c>
      <c r="H12" s="27">
        <v>2.0911111111111111</v>
      </c>
      <c r="I12" s="38">
        <f t="shared" si="0"/>
        <v>43756.836030092592</v>
      </c>
      <c r="J12" s="38">
        <f t="shared" si="1"/>
        <v>43756.947858796295</v>
      </c>
      <c r="K12" s="27">
        <f t="shared" si="3"/>
        <v>0.34401620370044839</v>
      </c>
      <c r="L12" s="79">
        <f t="shared" si="2"/>
        <v>8.2563888888107613</v>
      </c>
      <c r="M12" s="28" t="s">
        <v>19</v>
      </c>
      <c r="N12" s="28">
        <v>607</v>
      </c>
      <c r="O12" s="28" t="s">
        <v>20</v>
      </c>
      <c r="P12" s="28" t="s">
        <v>23</v>
      </c>
      <c r="Q12" s="29">
        <v>160</v>
      </c>
      <c r="R12" s="5" t="s">
        <v>208</v>
      </c>
      <c r="S12" s="28" t="s">
        <v>209</v>
      </c>
      <c r="T12" s="5" t="s">
        <v>23</v>
      </c>
      <c r="U12" s="5" t="s">
        <v>185</v>
      </c>
      <c r="V12" s="6" t="s">
        <v>32</v>
      </c>
    </row>
    <row r="13" spans="1:22" x14ac:dyDescent="0.25">
      <c r="A13" s="23">
        <v>203</v>
      </c>
      <c r="B13" s="24">
        <v>4100</v>
      </c>
      <c r="C13" s="24">
        <v>2019</v>
      </c>
      <c r="D13" s="24" t="s">
        <v>144</v>
      </c>
      <c r="E13" s="25">
        <v>43757</v>
      </c>
      <c r="F13" s="26" t="s">
        <v>213</v>
      </c>
      <c r="G13" s="26" t="s">
        <v>67</v>
      </c>
      <c r="H13" s="27">
        <v>2.0036111111111112</v>
      </c>
      <c r="I13" s="38">
        <f t="shared" si="0"/>
        <v>43757.249849537038</v>
      </c>
      <c r="J13" s="38">
        <f t="shared" si="1"/>
        <v>43757.333333333336</v>
      </c>
      <c r="K13" s="27">
        <f t="shared" si="3"/>
        <v>0.30199074074334931</v>
      </c>
      <c r="L13" s="79">
        <f t="shared" si="2"/>
        <v>7.2477777778403834</v>
      </c>
      <c r="M13" s="28" t="s">
        <v>19</v>
      </c>
      <c r="N13" s="28">
        <v>606</v>
      </c>
      <c r="O13" s="28" t="s">
        <v>20</v>
      </c>
      <c r="P13" s="28" t="s">
        <v>29</v>
      </c>
      <c r="Q13" s="29">
        <v>0</v>
      </c>
      <c r="R13" s="5" t="s">
        <v>214</v>
      </c>
      <c r="S13" s="28" t="s">
        <v>215</v>
      </c>
      <c r="T13" s="5" t="s">
        <v>21</v>
      </c>
      <c r="U13" s="5" t="s">
        <v>22</v>
      </c>
      <c r="V13" s="6" t="s">
        <v>21</v>
      </c>
    </row>
    <row r="14" spans="1:22" x14ac:dyDescent="0.25">
      <c r="A14" s="16">
        <v>203</v>
      </c>
      <c r="B14" s="17">
        <v>4100</v>
      </c>
      <c r="C14" s="17">
        <v>2019</v>
      </c>
      <c r="D14" s="17" t="s">
        <v>144</v>
      </c>
      <c r="E14" s="18">
        <v>43757</v>
      </c>
      <c r="F14" s="19" t="s">
        <v>139</v>
      </c>
      <c r="G14" s="19" t="s">
        <v>31</v>
      </c>
      <c r="H14" s="20">
        <v>1.3972222222222221</v>
      </c>
      <c r="I14" s="38">
        <f t="shared" si="0"/>
        <v>43757.340046296296</v>
      </c>
      <c r="J14" s="38">
        <f t="shared" si="1"/>
        <v>43757.398263888892</v>
      </c>
      <c r="K14" s="27">
        <f t="shared" ref="K14:K77" si="4">I14-J13</f>
        <v>6.7129629605915397E-3</v>
      </c>
      <c r="L14" s="79">
        <f t="shared" si="2"/>
        <v>0.16111111105419695</v>
      </c>
      <c r="M14" s="21" t="s">
        <v>19</v>
      </c>
      <c r="N14" s="21">
        <v>607</v>
      </c>
      <c r="O14" s="21" t="s">
        <v>20</v>
      </c>
      <c r="P14" s="21" t="s">
        <v>23</v>
      </c>
      <c r="Q14" s="22">
        <v>120</v>
      </c>
      <c r="R14" s="3" t="s">
        <v>212</v>
      </c>
      <c r="S14" s="21">
        <v>200051294</v>
      </c>
      <c r="T14" s="3" t="s">
        <v>23</v>
      </c>
      <c r="U14" s="3" t="s">
        <v>35</v>
      </c>
      <c r="V14" s="4" t="s">
        <v>160</v>
      </c>
    </row>
    <row r="15" spans="1:22" x14ac:dyDescent="0.25">
      <c r="A15" s="23">
        <v>203</v>
      </c>
      <c r="B15" s="24">
        <v>4100</v>
      </c>
      <c r="C15" s="24">
        <v>2019</v>
      </c>
      <c r="D15" s="24" t="s">
        <v>144</v>
      </c>
      <c r="E15" s="25">
        <v>43757</v>
      </c>
      <c r="F15" s="26" t="s">
        <v>210</v>
      </c>
      <c r="G15" s="26" t="s">
        <v>74</v>
      </c>
      <c r="H15" s="27">
        <v>1.4777777777777779</v>
      </c>
      <c r="I15" s="38">
        <f t="shared" si="0"/>
        <v>43757.684004629627</v>
      </c>
      <c r="J15" s="38">
        <f t="shared" si="1"/>
        <v>43757.745578703703</v>
      </c>
      <c r="K15" s="27">
        <f t="shared" si="4"/>
        <v>0.28574074073549127</v>
      </c>
      <c r="L15" s="79">
        <f t="shared" si="2"/>
        <v>6.8577777776517905</v>
      </c>
      <c r="M15" s="28" t="s">
        <v>19</v>
      </c>
      <c r="N15" s="28">
        <v>604</v>
      </c>
      <c r="O15" s="28" t="s">
        <v>20</v>
      </c>
      <c r="P15" s="28" t="s">
        <v>30</v>
      </c>
      <c r="Q15" s="29">
        <v>1234</v>
      </c>
      <c r="R15" s="5" t="s">
        <v>211</v>
      </c>
      <c r="S15" s="28">
        <v>200051317</v>
      </c>
      <c r="T15" s="5" t="s">
        <v>30</v>
      </c>
      <c r="U15" s="5" t="s">
        <v>51</v>
      </c>
      <c r="V15" s="6" t="s">
        <v>60</v>
      </c>
    </row>
    <row r="16" spans="1:22" x14ac:dyDescent="0.25">
      <c r="A16" s="16">
        <v>203</v>
      </c>
      <c r="B16" s="17">
        <v>4100</v>
      </c>
      <c r="C16" s="17">
        <v>2019</v>
      </c>
      <c r="D16" s="17" t="s">
        <v>144</v>
      </c>
      <c r="E16" s="18">
        <v>43757</v>
      </c>
      <c r="F16" s="19" t="s">
        <v>216</v>
      </c>
      <c r="G16" s="19" t="s">
        <v>137</v>
      </c>
      <c r="H16" s="20">
        <v>0.76277777777777778</v>
      </c>
      <c r="I16" s="38">
        <f t="shared" si="0"/>
        <v>43757.961828703701</v>
      </c>
      <c r="J16" s="38">
        <f t="shared" si="1"/>
        <v>43757.993611111109</v>
      </c>
      <c r="K16" s="27">
        <f t="shared" si="4"/>
        <v>0.21624999999767169</v>
      </c>
      <c r="L16" s="79">
        <f t="shared" si="2"/>
        <v>5.1899999999441206</v>
      </c>
      <c r="M16" s="21" t="s">
        <v>19</v>
      </c>
      <c r="N16" s="21">
        <v>719</v>
      </c>
      <c r="O16" s="21" t="s">
        <v>20</v>
      </c>
      <c r="P16" s="21" t="s">
        <v>24</v>
      </c>
      <c r="Q16" s="22">
        <v>60</v>
      </c>
      <c r="R16" s="3" t="s">
        <v>141</v>
      </c>
      <c r="S16" s="21" t="s">
        <v>217</v>
      </c>
      <c r="T16" s="3" t="s">
        <v>24</v>
      </c>
      <c r="U16" s="3" t="s">
        <v>33</v>
      </c>
      <c r="V16" s="4" t="s">
        <v>34</v>
      </c>
    </row>
    <row r="17" spans="1:22" x14ac:dyDescent="0.25">
      <c r="A17" s="23">
        <v>203</v>
      </c>
      <c r="B17" s="24">
        <v>4100</v>
      </c>
      <c r="C17" s="24">
        <v>2019</v>
      </c>
      <c r="D17" s="24" t="s">
        <v>144</v>
      </c>
      <c r="E17" s="25">
        <v>43758</v>
      </c>
      <c r="F17" s="26" t="s">
        <v>142</v>
      </c>
      <c r="G17" s="26" t="s">
        <v>110</v>
      </c>
      <c r="H17" s="27">
        <v>0.44277777777777771</v>
      </c>
      <c r="I17" s="38">
        <f t="shared" si="0"/>
        <v>43758.277916666666</v>
      </c>
      <c r="J17" s="38">
        <f t="shared" si="1"/>
        <v>43758.296365740738</v>
      </c>
      <c r="K17" s="27">
        <f t="shared" si="4"/>
        <v>0.28430555555678438</v>
      </c>
      <c r="L17" s="79">
        <f t="shared" si="2"/>
        <v>6.8233333333628252</v>
      </c>
      <c r="M17" s="28" t="s">
        <v>19</v>
      </c>
      <c r="N17" s="28">
        <v>606</v>
      </c>
      <c r="O17" s="28" t="s">
        <v>20</v>
      </c>
      <c r="P17" s="28" t="s">
        <v>29</v>
      </c>
      <c r="Q17" s="29">
        <v>704</v>
      </c>
      <c r="R17" s="5" t="s">
        <v>223</v>
      </c>
      <c r="S17" s="28" t="s">
        <v>224</v>
      </c>
      <c r="T17" s="5" t="s">
        <v>39</v>
      </c>
      <c r="U17" s="5" t="s">
        <v>48</v>
      </c>
      <c r="V17" s="6" t="s">
        <v>49</v>
      </c>
    </row>
    <row r="18" spans="1:22" x14ac:dyDescent="0.25">
      <c r="A18" s="16">
        <v>203</v>
      </c>
      <c r="B18" s="17">
        <v>4100</v>
      </c>
      <c r="C18" s="24">
        <v>2019</v>
      </c>
      <c r="D18" s="24" t="s">
        <v>144</v>
      </c>
      <c r="E18" s="25">
        <v>43758</v>
      </c>
      <c r="F18" s="26" t="s">
        <v>18</v>
      </c>
      <c r="G18" s="26" t="s">
        <v>222</v>
      </c>
      <c r="H18" s="27">
        <v>3.9205555555555556</v>
      </c>
      <c r="I18" s="38">
        <f t="shared" si="0"/>
        <v>43758.333333333336</v>
      </c>
      <c r="J18" s="38">
        <f t="shared" si="1"/>
        <v>43758.49668981482</v>
      </c>
      <c r="K18" s="27">
        <f t="shared" si="4"/>
        <v>3.6967592597648036E-2</v>
      </c>
      <c r="L18" s="79">
        <f t="shared" si="2"/>
        <v>0.88722222234355286</v>
      </c>
      <c r="M18" s="28" t="s">
        <v>19</v>
      </c>
      <c r="N18" s="28">
        <v>606</v>
      </c>
      <c r="O18" s="28" t="s">
        <v>20</v>
      </c>
      <c r="P18" s="28" t="s">
        <v>29</v>
      </c>
      <c r="Q18" s="29">
        <v>0</v>
      </c>
      <c r="R18" s="5" t="s">
        <v>214</v>
      </c>
      <c r="S18" s="28" t="s">
        <v>215</v>
      </c>
      <c r="T18" s="5" t="s">
        <v>21</v>
      </c>
      <c r="U18" s="5" t="s">
        <v>22</v>
      </c>
      <c r="V18" s="6" t="s">
        <v>21</v>
      </c>
    </row>
    <row r="19" spans="1:22" x14ac:dyDescent="0.25">
      <c r="A19" s="23">
        <v>203</v>
      </c>
      <c r="B19" s="24">
        <v>4100</v>
      </c>
      <c r="C19" s="24">
        <v>2019</v>
      </c>
      <c r="D19" s="24" t="s">
        <v>144</v>
      </c>
      <c r="E19" s="25">
        <v>43758</v>
      </c>
      <c r="F19" s="26" t="s">
        <v>218</v>
      </c>
      <c r="G19" s="26" t="s">
        <v>67</v>
      </c>
      <c r="H19" s="27">
        <v>2.0036111111111112</v>
      </c>
      <c r="I19" s="38">
        <f t="shared" si="0"/>
        <v>43758.576828703706</v>
      </c>
      <c r="J19" s="38">
        <f t="shared" si="1"/>
        <v>43758.660312500004</v>
      </c>
      <c r="K19" s="27">
        <f t="shared" si="4"/>
        <v>8.013888888672227E-2</v>
      </c>
      <c r="L19" s="79">
        <f t="shared" si="2"/>
        <v>1.9233333332813345</v>
      </c>
      <c r="M19" s="28" t="s">
        <v>19</v>
      </c>
      <c r="N19" s="28">
        <v>607</v>
      </c>
      <c r="O19" s="28" t="s">
        <v>20</v>
      </c>
      <c r="P19" s="28" t="s">
        <v>23</v>
      </c>
      <c r="Q19" s="29">
        <v>113</v>
      </c>
      <c r="R19" s="5" t="s">
        <v>219</v>
      </c>
      <c r="S19" s="28">
        <v>200051410</v>
      </c>
      <c r="T19" s="5" t="e">
        <v>#N/A</v>
      </c>
      <c r="U19" s="5" t="e">
        <v>#N/A</v>
      </c>
      <c r="V19" s="6" t="e">
        <v>#N/A</v>
      </c>
    </row>
    <row r="20" spans="1:22" x14ac:dyDescent="0.25">
      <c r="A20" s="16">
        <v>203</v>
      </c>
      <c r="B20" s="17">
        <v>4100</v>
      </c>
      <c r="C20" s="17">
        <v>2019</v>
      </c>
      <c r="D20" s="17" t="s">
        <v>144</v>
      </c>
      <c r="E20" s="18">
        <v>43758</v>
      </c>
      <c r="F20" s="19" t="s">
        <v>220</v>
      </c>
      <c r="G20" s="19" t="s">
        <v>184</v>
      </c>
      <c r="H20" s="20">
        <v>2.1597222222222223</v>
      </c>
      <c r="I20" s="38">
        <f t="shared" si="0"/>
        <v>43758.743344907409</v>
      </c>
      <c r="J20" s="38">
        <v>43759.256747685191</v>
      </c>
      <c r="K20" s="27">
        <f t="shared" si="4"/>
        <v>8.3032407404971309E-2</v>
      </c>
      <c r="L20" s="79">
        <f t="shared" si="2"/>
        <v>1.9927777777193114</v>
      </c>
      <c r="M20" s="21" t="s">
        <v>19</v>
      </c>
      <c r="N20" s="21">
        <v>607</v>
      </c>
      <c r="O20" s="21" t="s">
        <v>20</v>
      </c>
      <c r="P20" s="21" t="s">
        <v>23</v>
      </c>
      <c r="Q20" s="22">
        <v>123</v>
      </c>
      <c r="R20" s="3" t="s">
        <v>221</v>
      </c>
      <c r="S20" s="21">
        <v>200051422</v>
      </c>
      <c r="T20" s="3" t="s">
        <v>23</v>
      </c>
      <c r="U20" s="3" t="s">
        <v>35</v>
      </c>
      <c r="V20" s="4" t="s">
        <v>43</v>
      </c>
    </row>
    <row r="21" spans="1:22" x14ac:dyDescent="0.25">
      <c r="A21" s="16">
        <v>203</v>
      </c>
      <c r="B21" s="17">
        <v>4100</v>
      </c>
      <c r="C21" s="17">
        <v>2019</v>
      </c>
      <c r="D21" s="17" t="s">
        <v>144</v>
      </c>
      <c r="E21" s="18">
        <v>43759</v>
      </c>
      <c r="F21" s="19" t="s">
        <v>71</v>
      </c>
      <c r="G21" s="19" t="s">
        <v>153</v>
      </c>
      <c r="H21" s="20">
        <v>3.1425000000000001</v>
      </c>
      <c r="I21" s="38">
        <f t="shared" si="0"/>
        <v>43759.668935185182</v>
      </c>
      <c r="J21" s="38">
        <f>I21+G21</f>
        <v>43759.79987268518</v>
      </c>
      <c r="K21" s="27">
        <f t="shared" si="4"/>
        <v>0.41218749999097781</v>
      </c>
      <c r="L21" s="79">
        <f t="shared" si="2"/>
        <v>9.8924999997834675</v>
      </c>
      <c r="M21" s="21" t="s">
        <v>19</v>
      </c>
      <c r="N21" s="21">
        <v>605</v>
      </c>
      <c r="O21" s="21" t="s">
        <v>20</v>
      </c>
      <c r="P21" s="21" t="s">
        <v>25</v>
      </c>
      <c r="Q21" s="22">
        <v>1194</v>
      </c>
      <c r="R21" s="3" t="s">
        <v>225</v>
      </c>
      <c r="S21" s="21">
        <v>200051715</v>
      </c>
      <c r="T21" s="3" t="s">
        <v>25</v>
      </c>
      <c r="U21" s="3" t="s">
        <v>83</v>
      </c>
      <c r="V21" s="4" t="s">
        <v>84</v>
      </c>
    </row>
    <row r="22" spans="1:22" x14ac:dyDescent="0.25">
      <c r="A22" s="23">
        <v>203</v>
      </c>
      <c r="B22" s="24">
        <v>4100</v>
      </c>
      <c r="C22" s="24">
        <v>2019</v>
      </c>
      <c r="D22" s="24" t="s">
        <v>144</v>
      </c>
      <c r="E22" s="25">
        <v>43759</v>
      </c>
      <c r="F22" s="26" t="s">
        <v>226</v>
      </c>
      <c r="G22" s="26" t="s">
        <v>124</v>
      </c>
      <c r="H22" s="27">
        <v>1.0058333333333334</v>
      </c>
      <c r="I22" s="38">
        <f t="shared" si="0"/>
        <v>43759.8746875</v>
      </c>
      <c r="J22" s="38">
        <f>I22+G22</f>
        <v>43759.916597222225</v>
      </c>
      <c r="K22" s="27">
        <f t="shared" si="4"/>
        <v>7.4814814819546882E-2</v>
      </c>
      <c r="L22" s="79">
        <f t="shared" si="2"/>
        <v>1.7955555556691252</v>
      </c>
      <c r="M22" s="28" t="s">
        <v>19</v>
      </c>
      <c r="N22" s="28">
        <v>605</v>
      </c>
      <c r="O22" s="28" t="s">
        <v>20</v>
      </c>
      <c r="P22" s="28" t="s">
        <v>25</v>
      </c>
      <c r="Q22" s="29">
        <v>1189</v>
      </c>
      <c r="R22" s="5" t="s">
        <v>227</v>
      </c>
      <c r="S22" s="28" t="s">
        <v>228</v>
      </c>
      <c r="T22" s="5" t="s">
        <v>25</v>
      </c>
      <c r="U22" s="5" t="s">
        <v>128</v>
      </c>
      <c r="V22" s="6" t="s">
        <v>26</v>
      </c>
    </row>
    <row r="23" spans="1:22" x14ac:dyDescent="0.25">
      <c r="A23" s="16">
        <v>203</v>
      </c>
      <c r="B23" s="17">
        <v>4100</v>
      </c>
      <c r="C23" s="17">
        <v>2019</v>
      </c>
      <c r="D23" s="17" t="s">
        <v>144</v>
      </c>
      <c r="E23" s="18">
        <v>43760</v>
      </c>
      <c r="F23" s="19" t="s">
        <v>143</v>
      </c>
      <c r="G23" s="19" t="s">
        <v>145</v>
      </c>
      <c r="H23" s="20">
        <v>0.34527777777777774</v>
      </c>
      <c r="I23" s="38">
        <f t="shared" si="0"/>
        <v>43760.31894675926</v>
      </c>
      <c r="J23" s="38">
        <f>I23+G23</f>
        <v>43760.333333333336</v>
      </c>
      <c r="K23" s="27">
        <f t="shared" si="4"/>
        <v>0.40234953703475185</v>
      </c>
      <c r="L23" s="79">
        <f t="shared" si="2"/>
        <v>9.6563888888340443</v>
      </c>
      <c r="M23" s="21" t="s">
        <v>19</v>
      </c>
      <c r="N23" s="21">
        <v>607</v>
      </c>
      <c r="O23" s="21" t="s">
        <v>20</v>
      </c>
      <c r="P23" s="21" t="s">
        <v>23</v>
      </c>
      <c r="Q23" s="22">
        <v>123</v>
      </c>
      <c r="R23" s="3" t="s">
        <v>229</v>
      </c>
      <c r="S23" s="21">
        <v>200052262</v>
      </c>
      <c r="T23" s="3" t="s">
        <v>23</v>
      </c>
      <c r="U23" s="3" t="s">
        <v>35</v>
      </c>
      <c r="V23" s="4" t="s">
        <v>43</v>
      </c>
    </row>
    <row r="24" spans="1:22" x14ac:dyDescent="0.25">
      <c r="A24" s="23">
        <v>203</v>
      </c>
      <c r="B24" s="24">
        <v>4100</v>
      </c>
      <c r="C24" s="24">
        <v>2019</v>
      </c>
      <c r="D24" s="24" t="s">
        <v>144</v>
      </c>
      <c r="E24" s="25">
        <v>43761</v>
      </c>
      <c r="F24" s="26" t="s">
        <v>18</v>
      </c>
      <c r="G24" s="26" t="s">
        <v>230</v>
      </c>
      <c r="H24" s="27">
        <v>2.8713888888888888</v>
      </c>
      <c r="I24" s="38">
        <f t="shared" si="0"/>
        <v>43761.333333333336</v>
      </c>
      <c r="J24" s="38">
        <f>I24+G24</f>
        <v>43761.452974537038</v>
      </c>
      <c r="K24" s="27">
        <f t="shared" si="4"/>
        <v>1</v>
      </c>
      <c r="L24" s="79">
        <f t="shared" si="2"/>
        <v>24</v>
      </c>
      <c r="M24" s="28" t="s">
        <v>19</v>
      </c>
      <c r="N24" s="28">
        <v>607</v>
      </c>
      <c r="O24" s="28" t="s">
        <v>20</v>
      </c>
      <c r="P24" s="28" t="s">
        <v>23</v>
      </c>
      <c r="Q24" s="29">
        <v>123</v>
      </c>
      <c r="R24" s="5" t="s">
        <v>229</v>
      </c>
      <c r="S24" s="28">
        <v>200052262</v>
      </c>
      <c r="T24" s="5" t="s">
        <v>23</v>
      </c>
      <c r="U24" s="5" t="s">
        <v>35</v>
      </c>
      <c r="V24" s="6" t="s">
        <v>43</v>
      </c>
    </row>
    <row r="25" spans="1:22" x14ac:dyDescent="0.25">
      <c r="A25" s="16">
        <v>203</v>
      </c>
      <c r="B25" s="17">
        <v>4100</v>
      </c>
      <c r="C25" s="17">
        <v>2019</v>
      </c>
      <c r="D25" s="17" t="s">
        <v>144</v>
      </c>
      <c r="E25" s="18">
        <v>43762</v>
      </c>
      <c r="F25" s="19" t="s">
        <v>111</v>
      </c>
      <c r="G25" s="19" t="s">
        <v>61</v>
      </c>
      <c r="H25" s="20">
        <v>1.8333333333333335</v>
      </c>
      <c r="I25" s="38">
        <f t="shared" si="0"/>
        <v>43762.069444444445</v>
      </c>
      <c r="J25" s="38">
        <v>43763.600891203707</v>
      </c>
      <c r="K25" s="27">
        <f t="shared" si="4"/>
        <v>0.61646990740700858</v>
      </c>
      <c r="L25" s="79">
        <f t="shared" si="2"/>
        <v>14.795277777768206</v>
      </c>
      <c r="M25" s="21" t="s">
        <v>19</v>
      </c>
      <c r="N25" s="21">
        <v>602</v>
      </c>
      <c r="O25" s="21" t="s">
        <v>20</v>
      </c>
      <c r="P25" s="21" t="s">
        <v>37</v>
      </c>
      <c r="Q25" s="22">
        <v>1154</v>
      </c>
      <c r="R25" s="3" t="s">
        <v>169</v>
      </c>
      <c r="S25" s="21">
        <v>200052592</v>
      </c>
      <c r="T25" s="3" t="s">
        <v>37</v>
      </c>
      <c r="U25" s="3" t="s">
        <v>122</v>
      </c>
      <c r="V25" s="4" t="s">
        <v>123</v>
      </c>
    </row>
    <row r="26" spans="1:22" x14ac:dyDescent="0.25">
      <c r="A26" s="23">
        <v>203</v>
      </c>
      <c r="B26" s="24">
        <v>4100</v>
      </c>
      <c r="C26" s="17">
        <v>2019</v>
      </c>
      <c r="D26" s="17" t="s">
        <v>144</v>
      </c>
      <c r="E26" s="18">
        <v>43763</v>
      </c>
      <c r="F26" s="19" t="s">
        <v>149</v>
      </c>
      <c r="G26" s="19" t="s">
        <v>132</v>
      </c>
      <c r="H26" s="20">
        <v>0.63027777777777783</v>
      </c>
      <c r="I26" s="38">
        <f t="shared" si="0"/>
        <v>43763.67260416667</v>
      </c>
      <c r="J26" s="38">
        <f t="shared" ref="J26:J54" si="5">I26+G26</f>
        <v>43763.698865740742</v>
      </c>
      <c r="K26" s="27">
        <f t="shared" si="4"/>
        <v>7.1712962962919846E-2</v>
      </c>
      <c r="L26" s="79">
        <f t="shared" si="2"/>
        <v>1.7211111111100763</v>
      </c>
      <c r="M26" s="21" t="s">
        <v>19</v>
      </c>
      <c r="N26" s="21">
        <v>606</v>
      </c>
      <c r="O26" s="21" t="s">
        <v>20</v>
      </c>
      <c r="P26" s="21" t="s">
        <v>29</v>
      </c>
      <c r="Q26" s="22">
        <v>894</v>
      </c>
      <c r="R26" s="3" t="s">
        <v>231</v>
      </c>
      <c r="S26" s="21">
        <v>200052863</v>
      </c>
      <c r="T26" s="3" t="s">
        <v>29</v>
      </c>
      <c r="U26" s="3" t="s">
        <v>57</v>
      </c>
      <c r="V26" s="4" t="s">
        <v>135</v>
      </c>
    </row>
    <row r="27" spans="1:22" x14ac:dyDescent="0.25">
      <c r="A27" s="16">
        <v>203</v>
      </c>
      <c r="B27" s="17">
        <v>4100</v>
      </c>
      <c r="C27" s="17">
        <v>2019</v>
      </c>
      <c r="D27" s="17" t="s">
        <v>144</v>
      </c>
      <c r="E27" s="18">
        <v>43764</v>
      </c>
      <c r="F27" s="19" t="s">
        <v>72</v>
      </c>
      <c r="G27" s="19" t="s">
        <v>138</v>
      </c>
      <c r="H27" s="20">
        <v>0.5461111111111111</v>
      </c>
      <c r="I27" s="38">
        <f t="shared" si="0"/>
        <v>43764.048611111109</v>
      </c>
      <c r="J27" s="38">
        <f t="shared" si="5"/>
        <v>43764.07136574074</v>
      </c>
      <c r="K27" s="27">
        <f t="shared" si="4"/>
        <v>0.34974537036760012</v>
      </c>
      <c r="L27" s="79">
        <f t="shared" si="2"/>
        <v>8.3938888888224028</v>
      </c>
      <c r="M27" s="21" t="s">
        <v>19</v>
      </c>
      <c r="N27" s="21">
        <v>509</v>
      </c>
      <c r="O27" s="21" t="s">
        <v>20</v>
      </c>
      <c r="P27" s="21" t="s">
        <v>27</v>
      </c>
      <c r="Q27" s="22">
        <v>0</v>
      </c>
      <c r="R27" s="3" t="s">
        <v>232</v>
      </c>
      <c r="S27" s="21"/>
      <c r="T27" s="3" t="s">
        <v>21</v>
      </c>
      <c r="U27" s="3" t="s">
        <v>22</v>
      </c>
      <c r="V27" s="4" t="s">
        <v>21</v>
      </c>
    </row>
    <row r="28" spans="1:22" x14ac:dyDescent="0.25">
      <c r="A28" s="23">
        <v>203</v>
      </c>
      <c r="B28" s="24">
        <v>4100</v>
      </c>
      <c r="C28" s="24">
        <v>2019</v>
      </c>
      <c r="D28" s="24" t="s">
        <v>144</v>
      </c>
      <c r="E28" s="25">
        <v>43765</v>
      </c>
      <c r="F28" s="26" t="s">
        <v>186</v>
      </c>
      <c r="G28" s="26" t="s">
        <v>136</v>
      </c>
      <c r="H28" s="27">
        <v>2.6033333333333335</v>
      </c>
      <c r="I28" s="38">
        <f t="shared" si="0"/>
        <v>43765.129814814813</v>
      </c>
      <c r="J28" s="38">
        <f t="shared" si="5"/>
        <v>43765.238287037035</v>
      </c>
      <c r="K28" s="27">
        <f t="shared" si="4"/>
        <v>1.0584490740729962</v>
      </c>
      <c r="L28" s="79">
        <f t="shared" si="2"/>
        <v>25.402777777751908</v>
      </c>
      <c r="M28" s="28" t="s">
        <v>19</v>
      </c>
      <c r="N28" s="28">
        <v>605</v>
      </c>
      <c r="O28" s="28" t="s">
        <v>20</v>
      </c>
      <c r="P28" s="28" t="s">
        <v>25</v>
      </c>
      <c r="Q28" s="29">
        <v>1189</v>
      </c>
      <c r="R28" s="5" t="s">
        <v>237</v>
      </c>
      <c r="S28" s="28">
        <v>200053171</v>
      </c>
      <c r="T28" s="5" t="s">
        <v>25</v>
      </c>
      <c r="U28" s="5" t="s">
        <v>128</v>
      </c>
      <c r="V28" s="6" t="s">
        <v>26</v>
      </c>
    </row>
    <row r="29" spans="1:22" x14ac:dyDescent="0.25">
      <c r="A29" s="16">
        <v>203</v>
      </c>
      <c r="B29" s="17">
        <v>4100</v>
      </c>
      <c r="C29" s="17">
        <v>2019</v>
      </c>
      <c r="D29" s="17" t="s">
        <v>144</v>
      </c>
      <c r="E29" s="18">
        <v>43765</v>
      </c>
      <c r="F29" s="19" t="s">
        <v>235</v>
      </c>
      <c r="G29" s="19" t="s">
        <v>46</v>
      </c>
      <c r="H29" s="20">
        <v>0.6972222222222223</v>
      </c>
      <c r="I29" s="38">
        <f t="shared" si="0"/>
        <v>43765.495173611111</v>
      </c>
      <c r="J29" s="38">
        <f t="shared" si="5"/>
        <v>43765.524224537039</v>
      </c>
      <c r="K29" s="27">
        <f t="shared" si="4"/>
        <v>0.25688657407590654</v>
      </c>
      <c r="L29" s="79">
        <f t="shared" si="2"/>
        <v>6.1652777778217569</v>
      </c>
      <c r="M29" s="21" t="s">
        <v>19</v>
      </c>
      <c r="N29" s="21">
        <v>606</v>
      </c>
      <c r="O29" s="21" t="s">
        <v>20</v>
      </c>
      <c r="P29" s="21" t="s">
        <v>29</v>
      </c>
      <c r="Q29" s="22">
        <v>894</v>
      </c>
      <c r="R29" s="3" t="s">
        <v>236</v>
      </c>
      <c r="S29" s="21">
        <v>200053077</v>
      </c>
      <c r="T29" s="3" t="s">
        <v>29</v>
      </c>
      <c r="U29" s="3" t="s">
        <v>57</v>
      </c>
      <c r="V29" s="4" t="s">
        <v>135</v>
      </c>
    </row>
    <row r="30" spans="1:22" x14ac:dyDescent="0.25">
      <c r="A30" s="23">
        <v>203</v>
      </c>
      <c r="B30" s="24">
        <v>4100</v>
      </c>
      <c r="C30" s="24">
        <v>2019</v>
      </c>
      <c r="D30" s="24" t="s">
        <v>144</v>
      </c>
      <c r="E30" s="25">
        <v>43765</v>
      </c>
      <c r="F30" s="26" t="s">
        <v>233</v>
      </c>
      <c r="G30" s="26" t="s">
        <v>102</v>
      </c>
      <c r="H30" s="27">
        <v>0.87361111111111112</v>
      </c>
      <c r="I30" s="38">
        <f t="shared" si="0"/>
        <v>43765.548460648148</v>
      </c>
      <c r="J30" s="38">
        <f t="shared" si="5"/>
        <v>43765.584861111114</v>
      </c>
      <c r="K30" s="27">
        <f t="shared" si="4"/>
        <v>2.4236111108621117E-2</v>
      </c>
      <c r="L30" s="79">
        <f t="shared" si="2"/>
        <v>0.5816666666069068</v>
      </c>
      <c r="M30" s="28" t="s">
        <v>19</v>
      </c>
      <c r="N30" s="28">
        <v>605</v>
      </c>
      <c r="O30" s="28" t="s">
        <v>20</v>
      </c>
      <c r="P30" s="28" t="s">
        <v>25</v>
      </c>
      <c r="Q30" s="29">
        <v>1189</v>
      </c>
      <c r="R30" s="5" t="s">
        <v>234</v>
      </c>
      <c r="S30" s="28">
        <v>200053090</v>
      </c>
      <c r="T30" s="5" t="s">
        <v>25</v>
      </c>
      <c r="U30" s="5" t="s">
        <v>128</v>
      </c>
      <c r="V30" s="6" t="s">
        <v>26</v>
      </c>
    </row>
    <row r="31" spans="1:22" x14ac:dyDescent="0.25">
      <c r="A31" s="16">
        <v>203</v>
      </c>
      <c r="B31" s="17">
        <v>4100</v>
      </c>
      <c r="C31" s="24">
        <v>2019</v>
      </c>
      <c r="D31" s="24" t="s">
        <v>144</v>
      </c>
      <c r="E31" s="25">
        <v>43768</v>
      </c>
      <c r="F31" s="26" t="s">
        <v>151</v>
      </c>
      <c r="G31" s="26" t="s">
        <v>117</v>
      </c>
      <c r="H31" s="27">
        <v>0.66638888888888892</v>
      </c>
      <c r="I31" s="38">
        <f t="shared" si="0"/>
        <v>43768.606493055559</v>
      </c>
      <c r="J31" s="38">
        <f t="shared" si="5"/>
        <v>43768.634259259263</v>
      </c>
      <c r="K31" s="27">
        <f t="shared" si="4"/>
        <v>3.0216319444443798</v>
      </c>
      <c r="L31" s="79">
        <f t="shared" si="2"/>
        <v>72.519166666665114</v>
      </c>
      <c r="M31" s="28" t="s">
        <v>19</v>
      </c>
      <c r="N31" s="28">
        <v>509</v>
      </c>
      <c r="O31" s="28" t="s">
        <v>20</v>
      </c>
      <c r="P31" s="28" t="s">
        <v>27</v>
      </c>
      <c r="Q31" s="29">
        <v>0</v>
      </c>
      <c r="R31" s="5" t="s">
        <v>238</v>
      </c>
      <c r="S31" s="28" t="s">
        <v>163</v>
      </c>
      <c r="T31" s="5" t="s">
        <v>21</v>
      </c>
      <c r="U31" s="5" t="s">
        <v>22</v>
      </c>
      <c r="V31" s="6" t="s">
        <v>21</v>
      </c>
    </row>
    <row r="32" spans="1:22" x14ac:dyDescent="0.25">
      <c r="A32" s="16">
        <v>203</v>
      </c>
      <c r="B32" s="17">
        <v>4100</v>
      </c>
      <c r="C32" s="17">
        <v>2019</v>
      </c>
      <c r="D32" s="17" t="s">
        <v>144</v>
      </c>
      <c r="E32" s="18">
        <v>43769</v>
      </c>
      <c r="F32" s="19" t="s">
        <v>239</v>
      </c>
      <c r="G32" s="19" t="s">
        <v>100</v>
      </c>
      <c r="H32" s="20">
        <v>0.44861111111111118</v>
      </c>
      <c r="I32" s="38">
        <f t="shared" si="0"/>
        <v>43769.437731481485</v>
      </c>
      <c r="J32" s="38">
        <f t="shared" si="5"/>
        <v>43769.456423611111</v>
      </c>
      <c r="K32" s="27">
        <f t="shared" si="4"/>
        <v>0.80347222222189885</v>
      </c>
      <c r="L32" s="79">
        <f t="shared" si="2"/>
        <v>19.283333333325572</v>
      </c>
      <c r="M32" s="21" t="s">
        <v>19</v>
      </c>
      <c r="N32" s="21">
        <v>606</v>
      </c>
      <c r="O32" s="21" t="s">
        <v>20</v>
      </c>
      <c r="P32" s="21" t="s">
        <v>29</v>
      </c>
      <c r="Q32" s="22">
        <v>704</v>
      </c>
      <c r="R32" s="3" t="s">
        <v>240</v>
      </c>
      <c r="S32" s="21" t="s">
        <v>241</v>
      </c>
      <c r="T32" s="3" t="s">
        <v>39</v>
      </c>
      <c r="U32" s="3" t="s">
        <v>48</v>
      </c>
      <c r="V32" s="4" t="s">
        <v>49</v>
      </c>
    </row>
    <row r="33" spans="1:22" x14ac:dyDescent="0.25">
      <c r="A33" s="23">
        <v>203</v>
      </c>
      <c r="B33" s="24">
        <f>VLOOKUP(A33,'[2]Flota Mina '!$C$5:$D$105,2,FALSE)</f>
        <v>4100</v>
      </c>
      <c r="C33" s="24">
        <v>2019</v>
      </c>
      <c r="D33" s="24" t="str">
        <f t="shared" ref="D33:D64" si="6">TEXT(E33,"MMMM")</f>
        <v>noviembre</v>
      </c>
      <c r="E33" s="25">
        <v>43772</v>
      </c>
      <c r="F33" s="24" t="s">
        <v>170</v>
      </c>
      <c r="G33" s="24" t="s">
        <v>180</v>
      </c>
      <c r="H33" s="27">
        <f t="shared" ref="H33:H64" si="7">G33*24</f>
        <v>1.3552777777777778</v>
      </c>
      <c r="I33" s="38">
        <f t="shared" si="0"/>
        <v>43772.640497685185</v>
      </c>
      <c r="J33" s="38">
        <f t="shared" si="5"/>
        <v>43772.696967592594</v>
      </c>
      <c r="K33" s="27">
        <f t="shared" si="4"/>
        <v>3.1840740740735782</v>
      </c>
      <c r="L33" s="79">
        <f t="shared" si="2"/>
        <v>76.417777777765878</v>
      </c>
      <c r="M33" s="28" t="s">
        <v>19</v>
      </c>
      <c r="N33" s="28">
        <v>604</v>
      </c>
      <c r="O33" s="28" t="s">
        <v>20</v>
      </c>
      <c r="P33" s="28" t="s">
        <v>30</v>
      </c>
      <c r="Q33" s="29">
        <v>1233</v>
      </c>
      <c r="R33" s="5" t="s">
        <v>244</v>
      </c>
      <c r="S33" s="28" t="s">
        <v>245</v>
      </c>
      <c r="T33" s="5" t="str">
        <f>VLOOKUP(Q33,[2]CÓDIGOS!$A$2:$C$2024,3,)</f>
        <v>SISTEMA NEUMATICO</v>
      </c>
      <c r="U33" s="5" t="str">
        <f>VLOOKUP(Q33,[2]CÓDIGOS!$A$2:$D$2024,4,)</f>
        <v>Valvula reguladora presion</v>
      </c>
      <c r="V33" s="6" t="str">
        <f>VLOOKUP(Q33,[2]CÓDIGOS!$A$2:$B$2024,2,)</f>
        <v xml:space="preserve">VALVULA REGULADORA PRESION  </v>
      </c>
    </row>
    <row r="34" spans="1:22" x14ac:dyDescent="0.25">
      <c r="A34" s="16">
        <v>203</v>
      </c>
      <c r="B34" s="17">
        <f>VLOOKUP(A34,'[2]Flota Mina '!$C$5:$D$105,2,FALSE)</f>
        <v>4100</v>
      </c>
      <c r="C34" s="24">
        <v>2019</v>
      </c>
      <c r="D34" s="24" t="str">
        <f t="shared" si="6"/>
        <v>noviembre</v>
      </c>
      <c r="E34" s="25">
        <v>43777</v>
      </c>
      <c r="F34" s="24" t="s">
        <v>76</v>
      </c>
      <c r="G34" s="24" t="s">
        <v>79</v>
      </c>
      <c r="H34" s="27">
        <f t="shared" si="7"/>
        <v>0.58666666666666667</v>
      </c>
      <c r="I34" s="38">
        <f t="shared" ref="I34:I65" si="8">E34+F34</f>
        <v>43777.165775462963</v>
      </c>
      <c r="J34" s="38">
        <f t="shared" si="5"/>
        <v>43777.19021990741</v>
      </c>
      <c r="K34" s="27">
        <f t="shared" si="4"/>
        <v>4.4688078703693463</v>
      </c>
      <c r="L34" s="79">
        <f t="shared" si="2"/>
        <v>107.25138888886431</v>
      </c>
      <c r="M34" s="28" t="s">
        <v>19</v>
      </c>
      <c r="N34" s="28">
        <v>606</v>
      </c>
      <c r="O34" s="28" t="s">
        <v>20</v>
      </c>
      <c r="P34" s="28" t="s">
        <v>29</v>
      </c>
      <c r="Q34" s="29">
        <v>0</v>
      </c>
      <c r="R34" s="5" t="s">
        <v>248</v>
      </c>
      <c r="S34" s="28">
        <v>200056511</v>
      </c>
      <c r="T34" s="5" t="str">
        <f>VLOOKUP(Q34,[2]CÓDIGOS!$A$2:$C$2024,3,)</f>
        <v>SIN INFORMACIÓN</v>
      </c>
      <c r="U34" s="5" t="str">
        <f>VLOOKUP(Q34,[2]CÓDIGOS!$A$2:$D$2024,4,)</f>
        <v>SIN INFORMACION</v>
      </c>
      <c r="V34" s="6" t="str">
        <f>VLOOKUP(Q34,[2]CÓDIGOS!$A$2:$B$2024,2,)</f>
        <v>SIN INFORMACIÓN</v>
      </c>
    </row>
    <row r="35" spans="1:22" x14ac:dyDescent="0.25">
      <c r="A35" s="23">
        <v>203</v>
      </c>
      <c r="B35" s="24">
        <f>VLOOKUP(A35,'[2]Flota Mina '!$C$5:$D$105,2,FALSE)</f>
        <v>4100</v>
      </c>
      <c r="C35" s="24">
        <v>2019</v>
      </c>
      <c r="D35" s="17" t="str">
        <f t="shared" si="6"/>
        <v>noviembre</v>
      </c>
      <c r="E35" s="18">
        <v>43777</v>
      </c>
      <c r="F35" s="17" t="s">
        <v>246</v>
      </c>
      <c r="G35" s="17" t="s">
        <v>112</v>
      </c>
      <c r="H35" s="20">
        <f t="shared" si="7"/>
        <v>1.8272222222222223</v>
      </c>
      <c r="I35" s="38">
        <f t="shared" si="8"/>
        <v>43777.705671296295</v>
      </c>
      <c r="J35" s="38">
        <f t="shared" si="5"/>
        <v>43777.781805555554</v>
      </c>
      <c r="K35" s="27">
        <f t="shared" si="4"/>
        <v>0.515451388884685</v>
      </c>
      <c r="L35" s="79">
        <f t="shared" si="2"/>
        <v>12.37083333323244</v>
      </c>
      <c r="M35" s="21" t="s">
        <v>19</v>
      </c>
      <c r="N35" s="21">
        <v>937</v>
      </c>
      <c r="O35" s="21" t="s">
        <v>20</v>
      </c>
      <c r="P35" s="21" t="s">
        <v>81</v>
      </c>
      <c r="Q35" s="22">
        <v>0</v>
      </c>
      <c r="R35" s="3" t="s">
        <v>247</v>
      </c>
      <c r="S35" s="21"/>
      <c r="T35" s="3" t="str">
        <f>VLOOKUP(Q35,[2]CÓDIGOS!$A$2:$C$2024,3,)</f>
        <v>SIN INFORMACIÓN</v>
      </c>
      <c r="U35" s="3" t="str">
        <f>VLOOKUP(Q35,[2]CÓDIGOS!$A$2:$D$2024,4,)</f>
        <v>SIN INFORMACION</v>
      </c>
      <c r="V35" s="4" t="str">
        <f>VLOOKUP(Q35,[2]CÓDIGOS!$A$2:$B$2024,2,)</f>
        <v>SIN INFORMACIÓN</v>
      </c>
    </row>
    <row r="36" spans="1:22" x14ac:dyDescent="0.25">
      <c r="A36" s="16">
        <v>203</v>
      </c>
      <c r="B36" s="17">
        <f>VLOOKUP(A36,'[2]Flota Mina '!$C$5:$D$105,2,FALSE)</f>
        <v>4100</v>
      </c>
      <c r="C36" s="24">
        <v>2019</v>
      </c>
      <c r="D36" s="17" t="str">
        <f t="shared" si="6"/>
        <v>noviembre</v>
      </c>
      <c r="E36" s="18">
        <v>43778</v>
      </c>
      <c r="F36" s="17" t="s">
        <v>249</v>
      </c>
      <c r="G36" s="17" t="s">
        <v>50</v>
      </c>
      <c r="H36" s="20">
        <f t="shared" si="7"/>
        <v>1.2397222222222222</v>
      </c>
      <c r="I36" s="38">
        <f t="shared" si="8"/>
        <v>43778.532083333332</v>
      </c>
      <c r="J36" s="38">
        <f t="shared" si="5"/>
        <v>43778.583738425921</v>
      </c>
      <c r="K36" s="27">
        <f t="shared" si="4"/>
        <v>0.75027777777722804</v>
      </c>
      <c r="L36" s="79">
        <f t="shared" si="2"/>
        <v>18.006666666653473</v>
      </c>
      <c r="M36" s="21" t="s">
        <v>19</v>
      </c>
      <c r="N36" s="21">
        <v>605</v>
      </c>
      <c r="O36" s="21" t="s">
        <v>20</v>
      </c>
      <c r="P36" s="21" t="s">
        <v>25</v>
      </c>
      <c r="Q36" s="22"/>
      <c r="R36" s="3"/>
      <c r="S36" s="21"/>
      <c r="T36" s="3" t="str">
        <f>VLOOKUP(Q36,[2]CÓDIGOS!$A$2:$C$2024,3,)</f>
        <v>SIN INFORMACIÓN</v>
      </c>
      <c r="U36" s="3" t="str">
        <f>VLOOKUP(Q36,[2]CÓDIGOS!$A$2:$D$2024,4,)</f>
        <v>SIN INFORMACION</v>
      </c>
      <c r="V36" s="4" t="str">
        <f>VLOOKUP(Q36,[2]CÓDIGOS!$A$2:$B$2024,2,)</f>
        <v>SIN INFORMACIÓN</v>
      </c>
    </row>
    <row r="37" spans="1:22" x14ac:dyDescent="0.25">
      <c r="A37" s="23">
        <v>203</v>
      </c>
      <c r="B37" s="24">
        <f>VLOOKUP(A37,'[2]Flota Mina '!$C$5:$D$105,2,FALSE)</f>
        <v>4100</v>
      </c>
      <c r="C37" s="24">
        <v>2019</v>
      </c>
      <c r="D37" s="17" t="str">
        <f t="shared" si="6"/>
        <v>noviembre</v>
      </c>
      <c r="E37" s="18">
        <v>43779</v>
      </c>
      <c r="F37" s="17" t="s">
        <v>182</v>
      </c>
      <c r="G37" s="17" t="s">
        <v>187</v>
      </c>
      <c r="H37" s="20">
        <f t="shared" si="7"/>
        <v>4.2191666666666663</v>
      </c>
      <c r="I37" s="38">
        <f t="shared" si="8"/>
        <v>43779.136921296296</v>
      </c>
      <c r="J37" s="38">
        <f t="shared" si="5"/>
        <v>43779.312719907408</v>
      </c>
      <c r="K37" s="27">
        <f t="shared" si="4"/>
        <v>0.55318287037516711</v>
      </c>
      <c r="L37" s="79">
        <f t="shared" si="2"/>
        <v>13.276388889004011</v>
      </c>
      <c r="M37" s="21" t="s">
        <v>19</v>
      </c>
      <c r="N37" s="21">
        <v>607</v>
      </c>
      <c r="O37" s="21" t="s">
        <v>20</v>
      </c>
      <c r="P37" s="21" t="s">
        <v>23</v>
      </c>
      <c r="Q37" s="22">
        <v>186</v>
      </c>
      <c r="R37" s="3" t="s">
        <v>250</v>
      </c>
      <c r="S37" s="21">
        <v>200056803</v>
      </c>
      <c r="T37" s="3" t="str">
        <f>VLOOKUP(Q37,[2]CÓDIGOS!$A$2:$C$2024,3,)</f>
        <v>ESTRUCTURAS</v>
      </c>
      <c r="U37" s="3" t="str">
        <f>VLOOKUP(Q37,[2]CÓDIGOS!$A$2:$D$2024,4,)</f>
        <v>Estructuras</v>
      </c>
      <c r="V37" s="4" t="str">
        <f>VLOOKUP(Q37,[2]CÓDIGOS!$A$2:$B$2024,2,)</f>
        <v>PLATAFORMAS Y ESCALERAS</v>
      </c>
    </row>
    <row r="38" spans="1:22" x14ac:dyDescent="0.25">
      <c r="A38" s="23">
        <v>203</v>
      </c>
      <c r="B38" s="24">
        <f>VLOOKUP(A38,'[2]Flota Mina '!$C$5:$D$105,2,FALSE)</f>
        <v>4100</v>
      </c>
      <c r="C38" s="24">
        <v>2019</v>
      </c>
      <c r="D38" s="24" t="str">
        <f t="shared" si="6"/>
        <v>noviembre</v>
      </c>
      <c r="E38" s="25">
        <v>43779</v>
      </c>
      <c r="F38" s="24" t="s">
        <v>171</v>
      </c>
      <c r="G38" s="24" t="s">
        <v>90</v>
      </c>
      <c r="H38" s="27">
        <f t="shared" si="7"/>
        <v>0.931111111111111</v>
      </c>
      <c r="I38" s="38">
        <f t="shared" si="8"/>
        <v>43779.996527777781</v>
      </c>
      <c r="J38" s="38">
        <f t="shared" si="5"/>
        <v>43780.035324074081</v>
      </c>
      <c r="K38" s="27">
        <f t="shared" si="4"/>
        <v>0.68380787037312984</v>
      </c>
      <c r="L38" s="79">
        <f t="shared" si="2"/>
        <v>16.411388888955116</v>
      </c>
      <c r="M38" s="28" t="s">
        <v>19</v>
      </c>
      <c r="N38" s="28">
        <v>719</v>
      </c>
      <c r="O38" s="28" t="s">
        <v>20</v>
      </c>
      <c r="P38" s="28" t="s">
        <v>24</v>
      </c>
      <c r="Q38" s="29">
        <v>77</v>
      </c>
      <c r="R38" s="5" t="s">
        <v>251</v>
      </c>
      <c r="S38" s="28">
        <v>200056731</v>
      </c>
      <c r="T38" s="5" t="str">
        <f>VLOOKUP(Q38,[2]CÓDIGOS!$A$2:$C$2024,3,)</f>
        <v>CABINA</v>
      </c>
      <c r="U38" s="5" t="str">
        <f>VLOOKUP(Q38,[2]CÓDIGOS!$A$2:$D$2024,4,)</f>
        <v>Bocina</v>
      </c>
      <c r="V38" s="6" t="str">
        <f>VLOOKUP(Q38,[2]CÓDIGOS!$A$2:$B$2024,2,)</f>
        <v>BOCINA</v>
      </c>
    </row>
    <row r="39" spans="1:22" x14ac:dyDescent="0.25">
      <c r="A39" s="16">
        <v>203</v>
      </c>
      <c r="B39" s="17">
        <f>VLOOKUP(A39,'[2]Flota Mina '!$C$5:$D$105,2,FALSE)</f>
        <v>4100</v>
      </c>
      <c r="C39" s="24">
        <v>2019</v>
      </c>
      <c r="D39" s="17" t="str">
        <f t="shared" si="6"/>
        <v>noviembre</v>
      </c>
      <c r="E39" s="18">
        <v>43781</v>
      </c>
      <c r="F39" s="17" t="s">
        <v>87</v>
      </c>
      <c r="G39" s="17" t="s">
        <v>65</v>
      </c>
      <c r="H39" s="20">
        <f t="shared" si="7"/>
        <v>0.93416666666666659</v>
      </c>
      <c r="I39" s="38">
        <f t="shared" si="8"/>
        <v>43781.442245370374</v>
      </c>
      <c r="J39" s="38">
        <f t="shared" si="5"/>
        <v>43781.481168981481</v>
      </c>
      <c r="K39" s="27">
        <f t="shared" si="4"/>
        <v>1.4069212962931488</v>
      </c>
      <c r="L39" s="79">
        <f t="shared" si="2"/>
        <v>33.766111111035571</v>
      </c>
      <c r="M39" s="21" t="s">
        <v>19</v>
      </c>
      <c r="N39" s="21">
        <v>605</v>
      </c>
      <c r="O39" s="21" t="s">
        <v>20</v>
      </c>
      <c r="P39" s="21" t="s">
        <v>25</v>
      </c>
      <c r="Q39" s="22">
        <v>1213</v>
      </c>
      <c r="R39" s="3" t="s">
        <v>252</v>
      </c>
      <c r="S39" s="21">
        <v>200057188</v>
      </c>
      <c r="T39" s="3" t="str">
        <f>VLOOKUP(Q39,[2]CÓDIGOS!$A$2:$C$2024,3,)</f>
        <v>SISTEMA LUBRICACION</v>
      </c>
      <c r="U39" s="3" t="str">
        <f>VLOOKUP(Q39,[2]CÓDIGOS!$A$2:$D$2024,4,)</f>
        <v>Valvula lubricacion open gear</v>
      </c>
      <c r="V39" s="4" t="str">
        <f>VLOOKUP(Q39,[2]CÓDIGOS!$A$2:$B$2024,2,)</f>
        <v>VALVULAS LUBRICACION ABIERTA</v>
      </c>
    </row>
    <row r="40" spans="1:22" x14ac:dyDescent="0.25">
      <c r="A40" s="23">
        <v>203</v>
      </c>
      <c r="B40" s="24">
        <f>VLOOKUP(A40,'[2]Flota Mina '!$C$5:$D$105,2,FALSE)</f>
        <v>4100</v>
      </c>
      <c r="C40" s="24">
        <v>2019</v>
      </c>
      <c r="D40" s="24" t="str">
        <f t="shared" si="6"/>
        <v>noviembre</v>
      </c>
      <c r="E40" s="25">
        <v>43781</v>
      </c>
      <c r="F40" s="24" t="s">
        <v>161</v>
      </c>
      <c r="G40" s="24" t="s">
        <v>55</v>
      </c>
      <c r="H40" s="27">
        <f t="shared" si="7"/>
        <v>1.143888888888889</v>
      </c>
      <c r="I40" s="38">
        <f t="shared" si="8"/>
        <v>43781.866643518515</v>
      </c>
      <c r="J40" s="38">
        <f t="shared" si="5"/>
        <v>43781.914305555554</v>
      </c>
      <c r="K40" s="27">
        <f t="shared" si="4"/>
        <v>0.38547453703358769</v>
      </c>
      <c r="L40" s="79">
        <f t="shared" si="2"/>
        <v>9.2513888888061047</v>
      </c>
      <c r="M40" s="28" t="s">
        <v>19</v>
      </c>
      <c r="N40" s="28">
        <v>605</v>
      </c>
      <c r="O40" s="28" t="s">
        <v>20</v>
      </c>
      <c r="P40" s="28" t="s">
        <v>25</v>
      </c>
      <c r="Q40" s="29">
        <v>1192</v>
      </c>
      <c r="R40" s="5" t="s">
        <v>253</v>
      </c>
      <c r="S40" s="28">
        <v>200057288</v>
      </c>
      <c r="T40" s="5" t="str">
        <f>VLOOKUP(Q40,[2]CÓDIGOS!$A$2:$C$2024,3,)</f>
        <v>SISTEMA LUBRICACION</v>
      </c>
      <c r="U40" s="5" t="str">
        <f>VLOOKUP(Q40,[2]CÓDIGOS!$A$2:$D$2024,4,)</f>
        <v>bombas lubricacion</v>
      </c>
      <c r="V40" s="6" t="str">
        <f>VLOOKUP(Q40,[2]CÓDIGOS!$A$2:$B$2024,2,)</f>
        <v>BOMBAS LUBRICACION ABIERTA</v>
      </c>
    </row>
    <row r="41" spans="1:22" x14ac:dyDescent="0.25">
      <c r="A41" s="16">
        <v>203</v>
      </c>
      <c r="B41" s="17">
        <f>VLOOKUP(A41,'[2]Flota Mina '!$C$5:$D$105,2,FALSE)</f>
        <v>4100</v>
      </c>
      <c r="C41" s="24">
        <v>2019</v>
      </c>
      <c r="D41" s="24" t="str">
        <f t="shared" si="6"/>
        <v>noviembre</v>
      </c>
      <c r="E41" s="25">
        <v>43782</v>
      </c>
      <c r="F41" s="24" t="s">
        <v>175</v>
      </c>
      <c r="G41" s="24" t="s">
        <v>133</v>
      </c>
      <c r="H41" s="27">
        <f t="shared" si="7"/>
        <v>5.855833333333333</v>
      </c>
      <c r="I41" s="38">
        <f t="shared" si="8"/>
        <v>43782.08934027778</v>
      </c>
      <c r="J41" s="38">
        <f t="shared" si="5"/>
        <v>43782.333333333336</v>
      </c>
      <c r="K41" s="27">
        <f t="shared" si="4"/>
        <v>0.17503472222597338</v>
      </c>
      <c r="L41" s="79">
        <f t="shared" si="2"/>
        <v>4.2008333334233612</v>
      </c>
      <c r="M41" s="28" t="s">
        <v>19</v>
      </c>
      <c r="N41" s="28">
        <v>605</v>
      </c>
      <c r="O41" s="28" t="s">
        <v>20</v>
      </c>
      <c r="P41" s="28" t="s">
        <v>25</v>
      </c>
      <c r="Q41" s="29">
        <v>1213</v>
      </c>
      <c r="R41" s="5" t="s">
        <v>256</v>
      </c>
      <c r="S41" s="28">
        <v>200057671</v>
      </c>
      <c r="T41" s="5" t="str">
        <f>VLOOKUP(Q41,[2]CÓDIGOS!$A$2:$C$2024,3,)</f>
        <v>SISTEMA LUBRICACION</v>
      </c>
      <c r="U41" s="5" t="str">
        <f>VLOOKUP(Q41,[2]CÓDIGOS!$A$2:$D$2024,4,)</f>
        <v>Valvula lubricacion open gear</v>
      </c>
      <c r="V41" s="6" t="str">
        <f>VLOOKUP(Q41,[2]CÓDIGOS!$A$2:$B$2024,2,)</f>
        <v>VALVULAS LUBRICACION ABIERTA</v>
      </c>
    </row>
    <row r="42" spans="1:22" x14ac:dyDescent="0.25">
      <c r="A42" s="23">
        <v>203</v>
      </c>
      <c r="B42" s="24">
        <f>VLOOKUP(A42,'[2]Flota Mina '!$C$5:$D$105,2,FALSE)</f>
        <v>4100</v>
      </c>
      <c r="C42" s="24">
        <v>2019</v>
      </c>
      <c r="D42" s="17" t="str">
        <f t="shared" si="6"/>
        <v>noviembre</v>
      </c>
      <c r="E42" s="18">
        <v>43782</v>
      </c>
      <c r="F42" s="17" t="s">
        <v>70</v>
      </c>
      <c r="G42" s="17" t="s">
        <v>120</v>
      </c>
      <c r="H42" s="20">
        <f t="shared" si="7"/>
        <v>1.2266666666666666</v>
      </c>
      <c r="I42" s="38">
        <f t="shared" si="8"/>
        <v>43782.867685185185</v>
      </c>
      <c r="J42" s="38">
        <f t="shared" si="5"/>
        <v>43782.918796296297</v>
      </c>
      <c r="K42" s="27">
        <f t="shared" si="4"/>
        <v>0.53435185184935108</v>
      </c>
      <c r="L42" s="79">
        <f t="shared" si="2"/>
        <v>12.824444444384426</v>
      </c>
      <c r="M42" s="21" t="s">
        <v>19</v>
      </c>
      <c r="N42" s="21">
        <v>605</v>
      </c>
      <c r="O42" s="21" t="s">
        <v>20</v>
      </c>
      <c r="P42" s="21" t="s">
        <v>25</v>
      </c>
      <c r="Q42" s="22">
        <v>0</v>
      </c>
      <c r="R42" s="3" t="s">
        <v>254</v>
      </c>
      <c r="S42" s="21" t="s">
        <v>255</v>
      </c>
      <c r="T42" s="3" t="str">
        <f>VLOOKUP(Q42,[2]CÓDIGOS!$A$2:$C$2024,3,)</f>
        <v>SIN INFORMACIÓN</v>
      </c>
      <c r="U42" s="3" t="str">
        <f>VLOOKUP(Q42,[2]CÓDIGOS!$A$2:$D$2024,4,)</f>
        <v>SIN INFORMACION</v>
      </c>
      <c r="V42" s="4" t="str">
        <f>VLOOKUP(Q42,[2]CÓDIGOS!$A$2:$B$2024,2,)</f>
        <v>SIN INFORMACIÓN</v>
      </c>
    </row>
    <row r="43" spans="1:22" x14ac:dyDescent="0.25">
      <c r="A43" s="16">
        <v>203</v>
      </c>
      <c r="B43" s="17">
        <f>VLOOKUP(A43,'[2]Flota Mina '!$C$5:$D$105,2,FALSE)</f>
        <v>4100</v>
      </c>
      <c r="C43" s="24">
        <v>2019</v>
      </c>
      <c r="D43" s="17" t="str">
        <f t="shared" si="6"/>
        <v>noviembre</v>
      </c>
      <c r="E43" s="18">
        <v>43783</v>
      </c>
      <c r="F43" s="17" t="s">
        <v>18</v>
      </c>
      <c r="G43" s="17" t="s">
        <v>88</v>
      </c>
      <c r="H43" s="20">
        <f t="shared" si="7"/>
        <v>4.6141666666666667</v>
      </c>
      <c r="I43" s="38">
        <f t="shared" si="8"/>
        <v>43783.333333333336</v>
      </c>
      <c r="J43" s="38">
        <f t="shared" si="5"/>
        <v>43783.525590277779</v>
      </c>
      <c r="K43" s="27">
        <f t="shared" si="4"/>
        <v>0.41453703703882638</v>
      </c>
      <c r="L43" s="79">
        <f t="shared" si="2"/>
        <v>9.9488888889318332</v>
      </c>
      <c r="M43" s="21" t="s">
        <v>19</v>
      </c>
      <c r="N43" s="21">
        <v>605</v>
      </c>
      <c r="O43" s="21" t="s">
        <v>20</v>
      </c>
      <c r="P43" s="21" t="s">
        <v>25</v>
      </c>
      <c r="Q43" s="22">
        <v>1213</v>
      </c>
      <c r="R43" s="3" t="s">
        <v>256</v>
      </c>
      <c r="S43" s="21">
        <v>200057671</v>
      </c>
      <c r="T43" s="3" t="str">
        <f>VLOOKUP(Q43,[2]CÓDIGOS!$A$2:$C$2024,3,)</f>
        <v>SISTEMA LUBRICACION</v>
      </c>
      <c r="U43" s="3" t="str">
        <f>VLOOKUP(Q43,[2]CÓDIGOS!$A$2:$D$2024,4,)</f>
        <v>Valvula lubricacion open gear</v>
      </c>
      <c r="V43" s="4" t="str">
        <f>VLOOKUP(Q43,[2]CÓDIGOS!$A$2:$B$2024,2,)</f>
        <v>VALVULAS LUBRICACION ABIERTA</v>
      </c>
    </row>
    <row r="44" spans="1:22" x14ac:dyDescent="0.25">
      <c r="A44" s="23">
        <v>203</v>
      </c>
      <c r="B44" s="24">
        <f>VLOOKUP(A44,'[2]Flota Mina '!$C$5:$D$105,2,FALSE)</f>
        <v>4100</v>
      </c>
      <c r="C44" s="24">
        <v>2019</v>
      </c>
      <c r="D44" s="17" t="str">
        <f t="shared" si="6"/>
        <v>noviembre</v>
      </c>
      <c r="E44" s="18">
        <v>43785</v>
      </c>
      <c r="F44" s="17" t="s">
        <v>53</v>
      </c>
      <c r="G44" s="17" t="s">
        <v>58</v>
      </c>
      <c r="H44" s="20">
        <f t="shared" si="7"/>
        <v>0.75</v>
      </c>
      <c r="I44" s="38">
        <f t="shared" si="8"/>
        <v>43785.111458333333</v>
      </c>
      <c r="J44" s="38">
        <f t="shared" si="5"/>
        <v>43785.142708333333</v>
      </c>
      <c r="K44" s="27">
        <f t="shared" si="4"/>
        <v>1.585868055553874</v>
      </c>
      <c r="L44" s="79">
        <f t="shared" si="2"/>
        <v>38.060833333292976</v>
      </c>
      <c r="M44" s="21" t="s">
        <v>19</v>
      </c>
      <c r="N44" s="21">
        <v>719</v>
      </c>
      <c r="O44" s="21" t="s">
        <v>20</v>
      </c>
      <c r="P44" s="21" t="s">
        <v>24</v>
      </c>
      <c r="Q44" s="22">
        <v>64</v>
      </c>
      <c r="R44" s="3" t="s">
        <v>259</v>
      </c>
      <c r="S44" s="21" t="s">
        <v>260</v>
      </c>
      <c r="T44" s="3" t="str">
        <f>VLOOKUP(Q44,[2]CÓDIGOS!$A$2:$C$2024,3,)</f>
        <v>CABINA</v>
      </c>
      <c r="U44" s="3" t="str">
        <f>VLOOKUP(Q44,[2]CÓDIGOS!$A$2:$D$2024,4,)</f>
        <v>Instrumentos cabina</v>
      </c>
      <c r="V44" s="4" t="str">
        <f>VLOOKUP(Q44,[2]CÓDIGOS!$A$2:$B$2024,2,)</f>
        <v>PANEL DE INSTRUMENTOS/JOISTICK</v>
      </c>
    </row>
    <row r="45" spans="1:22" x14ac:dyDescent="0.25">
      <c r="A45" s="16">
        <v>203</v>
      </c>
      <c r="B45" s="17">
        <f>VLOOKUP(A45,'[2]Flota Mina '!$C$5:$D$105,2,FALSE)</f>
        <v>4100</v>
      </c>
      <c r="C45" s="24">
        <v>2019</v>
      </c>
      <c r="D45" s="24" t="str">
        <f t="shared" si="6"/>
        <v>noviembre</v>
      </c>
      <c r="E45" s="25">
        <v>43785</v>
      </c>
      <c r="F45" s="24" t="s">
        <v>165</v>
      </c>
      <c r="G45" s="24" t="s">
        <v>176</v>
      </c>
      <c r="H45" s="27">
        <f t="shared" si="7"/>
        <v>0.7844444444444445</v>
      </c>
      <c r="I45" s="38">
        <f t="shared" si="8"/>
        <v>43785.356192129628</v>
      </c>
      <c r="J45" s="38">
        <f t="shared" si="5"/>
        <v>43785.388877314814</v>
      </c>
      <c r="K45" s="27">
        <f t="shared" si="4"/>
        <v>0.213483796294895</v>
      </c>
      <c r="L45" s="79">
        <f t="shared" si="2"/>
        <v>5.12361111107748</v>
      </c>
      <c r="M45" s="28" t="s">
        <v>19</v>
      </c>
      <c r="N45" s="28">
        <v>606</v>
      </c>
      <c r="O45" s="28" t="s">
        <v>20</v>
      </c>
      <c r="P45" s="28" t="s">
        <v>29</v>
      </c>
      <c r="Q45" s="29">
        <v>64</v>
      </c>
      <c r="R45" s="5" t="s">
        <v>257</v>
      </c>
      <c r="S45" s="28" t="s">
        <v>258</v>
      </c>
      <c r="T45" s="5" t="str">
        <f>VLOOKUP(Q45,[2]CÓDIGOS!$A$2:$C$2024,3,)</f>
        <v>CABINA</v>
      </c>
      <c r="U45" s="5" t="str">
        <f>VLOOKUP(Q45,[2]CÓDIGOS!$A$2:$D$2024,4,)</f>
        <v>Instrumentos cabina</v>
      </c>
      <c r="V45" s="6" t="str">
        <f>VLOOKUP(Q45,[2]CÓDIGOS!$A$2:$B$2024,2,)</f>
        <v>PANEL DE INSTRUMENTOS/JOISTICK</v>
      </c>
    </row>
    <row r="46" spans="1:22" x14ac:dyDescent="0.25">
      <c r="A46" s="23">
        <v>203</v>
      </c>
      <c r="B46" s="24">
        <f>VLOOKUP(A46,'[2]Flota Mina '!$C$5:$D$105,2,FALSE)</f>
        <v>4100</v>
      </c>
      <c r="C46" s="24">
        <v>2019</v>
      </c>
      <c r="D46" s="24" t="str">
        <f t="shared" si="6"/>
        <v>noviembre</v>
      </c>
      <c r="E46" s="25">
        <v>43788</v>
      </c>
      <c r="F46" s="24" t="s">
        <v>172</v>
      </c>
      <c r="G46" s="24" t="s">
        <v>77</v>
      </c>
      <c r="H46" s="27">
        <f t="shared" si="7"/>
        <v>1.0372222222222223</v>
      </c>
      <c r="I46" s="38">
        <f t="shared" si="8"/>
        <v>43788.29011574074</v>
      </c>
      <c r="J46" s="38">
        <f t="shared" si="5"/>
        <v>43788.333333333336</v>
      </c>
      <c r="K46" s="27">
        <f t="shared" si="4"/>
        <v>2.9012384259258397</v>
      </c>
      <c r="L46" s="79">
        <f t="shared" si="2"/>
        <v>69.629722222220153</v>
      </c>
      <c r="M46" s="28" t="s">
        <v>19</v>
      </c>
      <c r="N46" s="28">
        <v>602</v>
      </c>
      <c r="O46" s="28" t="s">
        <v>20</v>
      </c>
      <c r="P46" s="28" t="s">
        <v>37</v>
      </c>
      <c r="Q46" s="29">
        <v>64</v>
      </c>
      <c r="R46" s="5" t="s">
        <v>262</v>
      </c>
      <c r="S46" s="28">
        <v>200059170</v>
      </c>
      <c r="T46" s="5" t="str">
        <f>VLOOKUP(Q46,[2]CÓDIGOS!$A$2:$C$2024,3,)</f>
        <v>CABINA</v>
      </c>
      <c r="U46" s="5" t="str">
        <f>VLOOKUP(Q46,[2]CÓDIGOS!$A$2:$D$2024,4,)</f>
        <v>Instrumentos cabina</v>
      </c>
      <c r="V46" s="6" t="str">
        <f>VLOOKUP(Q46,[2]CÓDIGOS!$A$2:$B$2024,2,)</f>
        <v>PANEL DE INSTRUMENTOS/JOISTICK</v>
      </c>
    </row>
    <row r="47" spans="1:22" x14ac:dyDescent="0.25">
      <c r="A47" s="16">
        <v>203</v>
      </c>
      <c r="B47" s="17">
        <f>VLOOKUP(A47,'[2]Flota Mina '!$C$5:$D$105,2,FALSE)</f>
        <v>4100</v>
      </c>
      <c r="C47" s="24">
        <v>2019</v>
      </c>
      <c r="D47" s="24" t="str">
        <f t="shared" si="6"/>
        <v>noviembre</v>
      </c>
      <c r="E47" s="25">
        <v>43789</v>
      </c>
      <c r="F47" s="24" t="s">
        <v>18</v>
      </c>
      <c r="G47" s="24" t="s">
        <v>164</v>
      </c>
      <c r="H47" s="27">
        <f t="shared" si="7"/>
        <v>4.6080555555555556</v>
      </c>
      <c r="I47" s="38">
        <f t="shared" si="8"/>
        <v>43789.333333333336</v>
      </c>
      <c r="J47" s="38">
        <f t="shared" si="5"/>
        <v>43789.525335648148</v>
      </c>
      <c r="K47" s="27">
        <f t="shared" si="4"/>
        <v>1</v>
      </c>
      <c r="L47" s="79">
        <f t="shared" si="2"/>
        <v>24</v>
      </c>
      <c r="M47" s="28" t="s">
        <v>19</v>
      </c>
      <c r="N47" s="28">
        <v>602</v>
      </c>
      <c r="O47" s="28" t="s">
        <v>20</v>
      </c>
      <c r="P47" s="28" t="s">
        <v>37</v>
      </c>
      <c r="Q47" s="29">
        <v>64</v>
      </c>
      <c r="R47" s="5" t="s">
        <v>262</v>
      </c>
      <c r="S47" s="28">
        <v>200059170</v>
      </c>
      <c r="T47" s="5" t="str">
        <f>VLOOKUP(Q47,[2]CÓDIGOS!$A$2:$C$2024,3,)</f>
        <v>CABINA</v>
      </c>
      <c r="U47" s="5" t="str">
        <f>VLOOKUP(Q47,[2]CÓDIGOS!$A$2:$D$2024,4,)</f>
        <v>Instrumentos cabina</v>
      </c>
      <c r="V47" s="6" t="str">
        <f>VLOOKUP(Q47,[2]CÓDIGOS!$A$2:$B$2024,2,)</f>
        <v>PANEL DE INSTRUMENTOS/JOISTICK</v>
      </c>
    </row>
    <row r="48" spans="1:22" x14ac:dyDescent="0.25">
      <c r="A48" s="23">
        <v>203</v>
      </c>
      <c r="B48" s="24">
        <f>VLOOKUP(A48,'[2]Flota Mina '!$C$5:$D$105,2,FALSE)</f>
        <v>4100</v>
      </c>
      <c r="C48" s="24">
        <v>2019</v>
      </c>
      <c r="D48" s="17" t="str">
        <f t="shared" si="6"/>
        <v>noviembre</v>
      </c>
      <c r="E48" s="18">
        <v>43789</v>
      </c>
      <c r="F48" s="17" t="s">
        <v>179</v>
      </c>
      <c r="G48" s="17" t="s">
        <v>107</v>
      </c>
      <c r="H48" s="20">
        <f t="shared" si="7"/>
        <v>1.1416666666666666</v>
      </c>
      <c r="I48" s="38">
        <f t="shared" si="8"/>
        <v>43789.785763888889</v>
      </c>
      <c r="J48" s="38">
        <f t="shared" si="5"/>
        <v>43789.833333333336</v>
      </c>
      <c r="K48" s="27">
        <f t="shared" si="4"/>
        <v>0.260428240741021</v>
      </c>
      <c r="L48" s="79">
        <f t="shared" si="2"/>
        <v>6.250277777784504</v>
      </c>
      <c r="M48" s="21" t="s">
        <v>19</v>
      </c>
      <c r="N48" s="21">
        <v>605</v>
      </c>
      <c r="O48" s="21" t="s">
        <v>20</v>
      </c>
      <c r="P48" s="21" t="s">
        <v>25</v>
      </c>
      <c r="Q48" s="22">
        <v>64</v>
      </c>
      <c r="R48" s="3"/>
      <c r="S48" s="21"/>
      <c r="T48" s="3" t="str">
        <f>VLOOKUP(Q48,[2]CÓDIGOS!$A$2:$C$2024,3,)</f>
        <v>CABINA</v>
      </c>
      <c r="U48" s="3" t="str">
        <f>VLOOKUP(Q48,[2]CÓDIGOS!$A$2:$D$2024,4,)</f>
        <v>Instrumentos cabina</v>
      </c>
      <c r="V48" s="4" t="str">
        <f>VLOOKUP(Q48,[2]CÓDIGOS!$A$2:$B$2024,2,)</f>
        <v>PANEL DE INSTRUMENTOS/JOISTICK</v>
      </c>
    </row>
    <row r="49" spans="1:22" x14ac:dyDescent="0.25">
      <c r="A49" s="23">
        <v>203</v>
      </c>
      <c r="B49" s="24">
        <f>VLOOKUP(A49,'[2]Flota Mina '!$C$5:$D$105,2,FALSE)</f>
        <v>4100</v>
      </c>
      <c r="C49" s="24">
        <v>2019</v>
      </c>
      <c r="D49" s="24" t="str">
        <f t="shared" si="6"/>
        <v>noviembre</v>
      </c>
      <c r="E49" s="25">
        <v>43792</v>
      </c>
      <c r="F49" s="24" t="s">
        <v>243</v>
      </c>
      <c r="G49" s="24" t="s">
        <v>242</v>
      </c>
      <c r="H49" s="27">
        <f t="shared" si="7"/>
        <v>0.86805555555555558</v>
      </c>
      <c r="I49" s="38">
        <f t="shared" si="8"/>
        <v>43792.844097222223</v>
      </c>
      <c r="J49" s="38">
        <f t="shared" si="5"/>
        <v>43792.880266203705</v>
      </c>
      <c r="K49" s="27">
        <f t="shared" si="4"/>
        <v>3.0107638888875954</v>
      </c>
      <c r="L49" s="79">
        <f t="shared" si="2"/>
        <v>72.258333333302289</v>
      </c>
      <c r="M49" s="28" t="s">
        <v>19</v>
      </c>
      <c r="N49" s="28">
        <v>606</v>
      </c>
      <c r="O49" s="28" t="s">
        <v>20</v>
      </c>
      <c r="P49" s="28" t="s">
        <v>29</v>
      </c>
      <c r="Q49" s="29">
        <v>64</v>
      </c>
      <c r="R49" s="5" t="s">
        <v>155</v>
      </c>
      <c r="S49" s="28">
        <v>200060002</v>
      </c>
      <c r="T49" s="5" t="str">
        <f>VLOOKUP(Q49,[2]CÓDIGOS!$A$2:$C$2024,3,)</f>
        <v>CABINA</v>
      </c>
      <c r="U49" s="5" t="str">
        <f>VLOOKUP(Q49,[2]CÓDIGOS!$A$2:$D$2024,4,)</f>
        <v>Instrumentos cabina</v>
      </c>
      <c r="V49" s="6" t="str">
        <f>VLOOKUP(Q49,[2]CÓDIGOS!$A$2:$B$2024,2,)</f>
        <v>PANEL DE INSTRUMENTOS/JOISTICK</v>
      </c>
    </row>
    <row r="50" spans="1:22" x14ac:dyDescent="0.25">
      <c r="A50" s="16">
        <v>203</v>
      </c>
      <c r="B50" s="17">
        <f>VLOOKUP(A50,'[2]Flota Mina '!$C$5:$D$105,2,FALSE)</f>
        <v>4100</v>
      </c>
      <c r="C50" s="24">
        <v>2019</v>
      </c>
      <c r="D50" s="17" t="str">
        <f t="shared" si="6"/>
        <v>noviembre</v>
      </c>
      <c r="E50" s="18">
        <v>43793</v>
      </c>
      <c r="F50" s="17" t="s">
        <v>263</v>
      </c>
      <c r="G50" s="17" t="s">
        <v>75</v>
      </c>
      <c r="H50" s="20">
        <f t="shared" si="7"/>
        <v>0.72749999999999992</v>
      </c>
      <c r="I50" s="38">
        <f t="shared" si="8"/>
        <v>43793.89576388889</v>
      </c>
      <c r="J50" s="38">
        <f t="shared" si="5"/>
        <v>43793.926076388889</v>
      </c>
      <c r="K50" s="27">
        <f t="shared" si="4"/>
        <v>1.0154976851845277</v>
      </c>
      <c r="L50" s="79">
        <f t="shared" si="2"/>
        <v>24.371944444428664</v>
      </c>
      <c r="M50" s="21" t="s">
        <v>19</v>
      </c>
      <c r="N50" s="21">
        <v>602</v>
      </c>
      <c r="O50" s="21" t="s">
        <v>20</v>
      </c>
      <c r="P50" s="21" t="s">
        <v>37</v>
      </c>
      <c r="Q50" s="22">
        <v>64</v>
      </c>
      <c r="R50" s="3" t="s">
        <v>127</v>
      </c>
      <c r="S50" s="21">
        <v>200060097</v>
      </c>
      <c r="T50" s="3" t="str">
        <f>VLOOKUP(Q50,[2]CÓDIGOS!$A$2:$C$2024,3,)</f>
        <v>CABINA</v>
      </c>
      <c r="U50" s="3" t="str">
        <f>VLOOKUP(Q50,[2]CÓDIGOS!$A$2:$D$2024,4,)</f>
        <v>Instrumentos cabina</v>
      </c>
      <c r="V50" s="4" t="str">
        <f>VLOOKUP(Q50,[2]CÓDIGOS!$A$2:$B$2024,2,)</f>
        <v>PANEL DE INSTRUMENTOS/JOISTICK</v>
      </c>
    </row>
    <row r="51" spans="1:22" x14ac:dyDescent="0.25">
      <c r="A51" s="23">
        <v>203</v>
      </c>
      <c r="B51" s="24">
        <f>VLOOKUP(A51,'[2]Flota Mina '!$C$5:$D$105,2,FALSE)</f>
        <v>4100</v>
      </c>
      <c r="C51" s="24">
        <v>2019</v>
      </c>
      <c r="D51" s="24" t="str">
        <f t="shared" si="6"/>
        <v>noviembre</v>
      </c>
      <c r="E51" s="25">
        <v>43794</v>
      </c>
      <c r="F51" s="24" t="s">
        <v>202</v>
      </c>
      <c r="G51" s="24" t="s">
        <v>63</v>
      </c>
      <c r="H51" s="27">
        <f t="shared" si="7"/>
        <v>0.68388888888888888</v>
      </c>
      <c r="I51" s="38">
        <f t="shared" si="8"/>
        <v>43794.296041666668</v>
      </c>
      <c r="J51" s="38">
        <f t="shared" si="5"/>
        <v>43794.324537037042</v>
      </c>
      <c r="K51" s="27">
        <f t="shared" si="4"/>
        <v>0.36996527777955635</v>
      </c>
      <c r="L51" s="79">
        <f t="shared" si="2"/>
        <v>8.8791666667093523</v>
      </c>
      <c r="M51" s="28" t="s">
        <v>19</v>
      </c>
      <c r="N51" s="28">
        <v>606</v>
      </c>
      <c r="O51" s="28" t="s">
        <v>20</v>
      </c>
      <c r="P51" s="28" t="s">
        <v>29</v>
      </c>
      <c r="Q51" s="29">
        <v>64</v>
      </c>
      <c r="R51" s="5" t="s">
        <v>264</v>
      </c>
      <c r="S51" s="28"/>
      <c r="T51" s="5" t="str">
        <f>VLOOKUP(Q51,[2]CÓDIGOS!$A$2:$C$2024,3,)</f>
        <v>CABINA</v>
      </c>
      <c r="U51" s="5" t="str">
        <f>VLOOKUP(Q51,[2]CÓDIGOS!$A$2:$D$2024,4,)</f>
        <v>Instrumentos cabina</v>
      </c>
      <c r="V51" s="6" t="str">
        <f>VLOOKUP(Q51,[2]CÓDIGOS!$A$2:$B$2024,2,)</f>
        <v>PANEL DE INSTRUMENTOS/JOISTICK</v>
      </c>
    </row>
    <row r="52" spans="1:22" x14ac:dyDescent="0.25">
      <c r="A52" s="16">
        <v>203</v>
      </c>
      <c r="B52" s="17">
        <f>VLOOKUP(A52,'[2]Flota Mina '!$C$5:$D$105,2,FALSE)</f>
        <v>4100</v>
      </c>
      <c r="C52" s="24">
        <v>2019</v>
      </c>
      <c r="D52" s="17" t="str">
        <f t="shared" si="6"/>
        <v>noviembre</v>
      </c>
      <c r="E52" s="18">
        <v>43795</v>
      </c>
      <c r="F52" s="17" t="s">
        <v>265</v>
      </c>
      <c r="G52" s="17" t="s">
        <v>98</v>
      </c>
      <c r="H52" s="20">
        <f t="shared" si="7"/>
        <v>0.63500000000000001</v>
      </c>
      <c r="I52" s="38">
        <f t="shared" si="8"/>
        <v>43795.596712962964</v>
      </c>
      <c r="J52" s="38">
        <f t="shared" si="5"/>
        <v>43795.623171296298</v>
      </c>
      <c r="K52" s="27">
        <f t="shared" si="4"/>
        <v>1.2721759259220562</v>
      </c>
      <c r="L52" s="79">
        <f t="shared" si="2"/>
        <v>30.532222222129349</v>
      </c>
      <c r="M52" s="21" t="s">
        <v>19</v>
      </c>
      <c r="N52" s="21">
        <v>602</v>
      </c>
      <c r="O52" s="21" t="s">
        <v>20</v>
      </c>
      <c r="P52" s="21" t="s">
        <v>37</v>
      </c>
      <c r="Q52" s="22">
        <v>1155</v>
      </c>
      <c r="R52" s="3" t="s">
        <v>266</v>
      </c>
      <c r="S52" s="21"/>
      <c r="T52" s="3" t="str">
        <f>VLOOKUP(Q52,[2]CÓDIGOS!$A$2:$C$2024,3,)</f>
        <v>SISTEMA HOIST (LEVANTE)</v>
      </c>
      <c r="U52" s="3" t="str">
        <f>VLOOKUP(Q52,[2]CÓDIGOS!$A$2:$D$2024,4,)</f>
        <v>Frenos hoist</v>
      </c>
      <c r="V52" s="4" t="str">
        <f>VLOOKUP(Q52,[2]CÓDIGOS!$A$2:$B$2024,2,)</f>
        <v>FRENOS HOIST DELANTERO</v>
      </c>
    </row>
    <row r="53" spans="1:22" x14ac:dyDescent="0.25">
      <c r="A53" s="23">
        <v>203</v>
      </c>
      <c r="B53" s="24">
        <f>VLOOKUP(A53,'[2]Flota Mina '!$C$5:$D$105,2,FALSE)</f>
        <v>4100</v>
      </c>
      <c r="C53" s="24">
        <v>2019</v>
      </c>
      <c r="D53" s="24" t="str">
        <f t="shared" si="6"/>
        <v>noviembre</v>
      </c>
      <c r="E53" s="25">
        <v>43796</v>
      </c>
      <c r="F53" s="24" t="s">
        <v>54</v>
      </c>
      <c r="G53" s="24" t="s">
        <v>134</v>
      </c>
      <c r="H53" s="27">
        <f t="shared" si="7"/>
        <v>0.45166666666666677</v>
      </c>
      <c r="I53" s="38">
        <f t="shared" si="8"/>
        <v>43796.717592592591</v>
      </c>
      <c r="J53" s="38">
        <f t="shared" si="5"/>
        <v>43796.736412037033</v>
      </c>
      <c r="K53" s="27">
        <f t="shared" si="4"/>
        <v>1.0944212962931488</v>
      </c>
      <c r="L53" s="79">
        <f t="shared" si="2"/>
        <v>26.266111111035571</v>
      </c>
      <c r="M53" s="28" t="s">
        <v>19</v>
      </c>
      <c r="N53" s="28">
        <v>719</v>
      </c>
      <c r="O53" s="28" t="s">
        <v>20</v>
      </c>
      <c r="P53" s="28" t="s">
        <v>24</v>
      </c>
      <c r="Q53" s="29">
        <v>76</v>
      </c>
      <c r="R53" s="5" t="s">
        <v>267</v>
      </c>
      <c r="S53" s="28" t="s">
        <v>268</v>
      </c>
      <c r="T53" s="5" t="str">
        <f>VLOOKUP(Q53,[2]CÓDIGOS!$A$2:$C$2024,3,)</f>
        <v>CABINA</v>
      </c>
      <c r="U53" s="5" t="str">
        <f>VLOOKUP(Q53,[2]CÓDIGOS!$A$2:$D$2024,4,)</f>
        <v>Vidrios</v>
      </c>
      <c r="V53" s="6" t="str">
        <f>VLOOKUP(Q53,[2]CÓDIGOS!$A$2:$B$2024,2,)</f>
        <v>VIDRIOS (PARABRISAS)</v>
      </c>
    </row>
    <row r="54" spans="1:22" x14ac:dyDescent="0.25">
      <c r="A54" s="16">
        <v>203</v>
      </c>
      <c r="B54" s="17">
        <f>VLOOKUP(A54,'[2]Flota Mina '!$C$5:$D$105,2,FALSE)</f>
        <v>4100</v>
      </c>
      <c r="C54" s="24">
        <v>2019</v>
      </c>
      <c r="D54" s="17" t="str">
        <f t="shared" si="6"/>
        <v>noviembre</v>
      </c>
      <c r="E54" s="18">
        <v>43797</v>
      </c>
      <c r="F54" s="17" t="s">
        <v>109</v>
      </c>
      <c r="G54" s="17" t="s">
        <v>177</v>
      </c>
      <c r="H54" s="20">
        <f t="shared" si="7"/>
        <v>0.1277777777777778</v>
      </c>
      <c r="I54" s="38">
        <f t="shared" si="8"/>
        <v>43797.489965277775</v>
      </c>
      <c r="J54" s="38">
        <f t="shared" si="5"/>
        <v>43797.495289351849</v>
      </c>
      <c r="K54" s="27">
        <f t="shared" si="4"/>
        <v>0.75355324074189411</v>
      </c>
      <c r="L54" s="79">
        <f t="shared" si="2"/>
        <v>18.085277777805459</v>
      </c>
      <c r="M54" s="21" t="s">
        <v>19</v>
      </c>
      <c r="N54" s="21">
        <v>509</v>
      </c>
      <c r="O54" s="21" t="s">
        <v>20</v>
      </c>
      <c r="P54" s="21" t="s">
        <v>27</v>
      </c>
      <c r="Q54" s="22">
        <v>0</v>
      </c>
      <c r="R54" s="3" t="s">
        <v>269</v>
      </c>
      <c r="S54" s="21" t="s">
        <v>163</v>
      </c>
      <c r="T54" s="3" t="str">
        <f>VLOOKUP(Q54,[2]CÓDIGOS!$A$2:$C$2024,3,)</f>
        <v>SIN INFORMACIÓN</v>
      </c>
      <c r="U54" s="3" t="str">
        <f>VLOOKUP(Q54,[2]CÓDIGOS!$A$2:$D$2024,4,)</f>
        <v>SIN INFORMACION</v>
      </c>
      <c r="V54" s="4" t="str">
        <f>VLOOKUP(Q54,[2]CÓDIGOS!$A$2:$B$2024,2,)</f>
        <v>SIN INFORMACIÓN</v>
      </c>
    </row>
    <row r="55" spans="1:22" x14ac:dyDescent="0.25">
      <c r="A55" s="23">
        <v>203</v>
      </c>
      <c r="B55" s="24">
        <f>VLOOKUP(A55,'[2]Flota Mina '!$C$5:$D$105,2,FALSE)</f>
        <v>4100</v>
      </c>
      <c r="C55" s="24">
        <v>2019</v>
      </c>
      <c r="D55" s="24" t="str">
        <f t="shared" si="6"/>
        <v>noviembre</v>
      </c>
      <c r="E55" s="25">
        <v>43797</v>
      </c>
      <c r="F55" s="24" t="s">
        <v>108</v>
      </c>
      <c r="G55" s="24" t="s">
        <v>86</v>
      </c>
      <c r="H55" s="27">
        <f t="shared" si="7"/>
        <v>7.6211111111111123</v>
      </c>
      <c r="I55" s="38">
        <f t="shared" si="8"/>
        <v>43797.515787037039</v>
      </c>
      <c r="J55" s="38">
        <v>43797.886990740742</v>
      </c>
      <c r="K55" s="27">
        <f t="shared" si="4"/>
        <v>2.0497685189184267E-2</v>
      </c>
      <c r="L55" s="79">
        <f t="shared" si="2"/>
        <v>0.49194444454042241</v>
      </c>
      <c r="M55" s="28" t="s">
        <v>19</v>
      </c>
      <c r="N55" s="28">
        <v>605</v>
      </c>
      <c r="O55" s="28" t="s">
        <v>20</v>
      </c>
      <c r="P55" s="28" t="s">
        <v>25</v>
      </c>
      <c r="Q55" s="29">
        <v>1194</v>
      </c>
      <c r="R55" s="5" t="s">
        <v>270</v>
      </c>
      <c r="S55" s="28" t="s">
        <v>271</v>
      </c>
      <c r="T55" s="5" t="str">
        <f>VLOOKUP(Q55,[2]CÓDIGOS!$A$2:$C$2024,3,)</f>
        <v>SISTEMA LUBRICACION</v>
      </c>
      <c r="U55" s="5" t="str">
        <f>VLOOKUP(Q55,[2]CÓDIGOS!$A$2:$D$2024,4,)</f>
        <v>Tanque lubricacion</v>
      </c>
      <c r="V55" s="6" t="str">
        <f>VLOOKUP(Q55,[2]CÓDIGOS!$A$2:$B$2024,2,)</f>
        <v>ESTANQUE DE GRASA</v>
      </c>
    </row>
    <row r="56" spans="1:22" x14ac:dyDescent="0.25">
      <c r="A56" s="23">
        <v>203</v>
      </c>
      <c r="B56" s="24">
        <f>VLOOKUP(A56,'[2]Flota Mina '!$C$5:$D$105,2,FALSE)</f>
        <v>4100</v>
      </c>
      <c r="C56" s="24">
        <v>2019</v>
      </c>
      <c r="D56" s="17" t="str">
        <f t="shared" si="6"/>
        <v>noviembre</v>
      </c>
      <c r="E56" s="18">
        <v>43797</v>
      </c>
      <c r="F56" s="17" t="s">
        <v>201</v>
      </c>
      <c r="G56" s="17" t="s">
        <v>166</v>
      </c>
      <c r="H56" s="20">
        <f t="shared" si="7"/>
        <v>7.9444444444444443E-2</v>
      </c>
      <c r="I56" s="38">
        <f t="shared" si="8"/>
        <v>43797.992847222224</v>
      </c>
      <c r="J56" s="38">
        <f>I56+G56</f>
        <v>43797.996157407411</v>
      </c>
      <c r="K56" s="27">
        <f t="shared" si="4"/>
        <v>0.10585648148116888</v>
      </c>
      <c r="L56" s="79">
        <f t="shared" si="2"/>
        <v>2.5405555555480532</v>
      </c>
      <c r="M56" s="21" t="s">
        <v>19</v>
      </c>
      <c r="N56" s="21">
        <v>607</v>
      </c>
      <c r="O56" s="21" t="s">
        <v>20</v>
      </c>
      <c r="P56" s="21" t="s">
        <v>23</v>
      </c>
      <c r="Q56" s="22">
        <v>184</v>
      </c>
      <c r="R56" s="3" t="s">
        <v>118</v>
      </c>
      <c r="S56" s="21" t="s">
        <v>272</v>
      </c>
      <c r="T56" s="3" t="str">
        <f>VLOOKUP(Q56,[2]CÓDIGOS!$A$2:$C$2024,3,)</f>
        <v>ESTRUCTURAS</v>
      </c>
      <c r="U56" s="3" t="str">
        <f>VLOOKUP(Q56,[2]CÓDIGOS!$A$2:$D$2024,4,)</f>
        <v>Balde</v>
      </c>
      <c r="V56" s="4" t="str">
        <f>VLOOKUP(Q56,[2]CÓDIGOS!$A$2:$B$2024,2,)</f>
        <v>PESTILLO BALDE (PICAPORTE O BAR LATCH)</v>
      </c>
    </row>
    <row r="57" spans="1:22" x14ac:dyDescent="0.25">
      <c r="A57" s="16">
        <v>203</v>
      </c>
      <c r="B57" s="17">
        <f>VLOOKUP(A57,'[2]Flota Mina '!$C$5:$D$105,2,FALSE)</f>
        <v>4100</v>
      </c>
      <c r="C57" s="24">
        <v>2019</v>
      </c>
      <c r="D57" s="17" t="str">
        <f t="shared" si="6"/>
        <v>noviembre</v>
      </c>
      <c r="E57" s="18">
        <v>43798</v>
      </c>
      <c r="F57" s="17" t="s">
        <v>273</v>
      </c>
      <c r="G57" s="17" t="s">
        <v>82</v>
      </c>
      <c r="H57" s="20">
        <f t="shared" si="7"/>
        <v>1.6908333333333334</v>
      </c>
      <c r="I57" s="38">
        <f t="shared" si="8"/>
        <v>43798.35056712963</v>
      </c>
      <c r="J57" s="38">
        <f>I57+G57</f>
        <v>43798.421018518522</v>
      </c>
      <c r="K57" s="27">
        <f t="shared" si="4"/>
        <v>0.35440972221840639</v>
      </c>
      <c r="L57" s="79">
        <f t="shared" si="2"/>
        <v>8.5058333332417533</v>
      </c>
      <c r="M57" s="21" t="s">
        <v>19</v>
      </c>
      <c r="N57" s="21">
        <v>602</v>
      </c>
      <c r="O57" s="21" t="s">
        <v>20</v>
      </c>
      <c r="P57" s="21" t="s">
        <v>37</v>
      </c>
      <c r="Q57" s="22">
        <v>1154</v>
      </c>
      <c r="R57" s="3" t="s">
        <v>274</v>
      </c>
      <c r="S57" s="21" t="s">
        <v>275</v>
      </c>
      <c r="T57" s="3" t="str">
        <f>VLOOKUP(Q57,[2]CÓDIGOS!$A$2:$C$2024,3,)</f>
        <v>SISTEMA HOIST (LEVANTE)</v>
      </c>
      <c r="U57" s="3" t="str">
        <f>VLOOKUP(Q57,[2]CÓDIGOS!$A$2:$D$2024,4,)</f>
        <v>Cables levante</v>
      </c>
      <c r="V57" s="4" t="str">
        <f>VLOOKUP(Q57,[2]CÓDIGOS!$A$2:$B$2024,2,)</f>
        <v>CABLES LEVANTE</v>
      </c>
    </row>
    <row r="58" spans="1:22" x14ac:dyDescent="0.25">
      <c r="A58" s="23">
        <v>203</v>
      </c>
      <c r="B58" s="24">
        <f>VLOOKUP(A58,'[2]Flota Mina '!$C$5:$D$105,2,FALSE)</f>
        <v>4100</v>
      </c>
      <c r="C58" s="24">
        <v>2019</v>
      </c>
      <c r="D58" s="24" t="str">
        <f t="shared" si="6"/>
        <v>noviembre</v>
      </c>
      <c r="E58" s="25">
        <v>43798</v>
      </c>
      <c r="F58" s="24" t="s">
        <v>162</v>
      </c>
      <c r="G58" s="24" t="s">
        <v>104</v>
      </c>
      <c r="H58" s="27">
        <f t="shared" si="7"/>
        <v>1.1338888888888889</v>
      </c>
      <c r="I58" s="38">
        <f t="shared" si="8"/>
        <v>43798.429618055554</v>
      </c>
      <c r="J58" s="38">
        <f>I58+G58</f>
        <v>43798.476863425924</v>
      </c>
      <c r="K58" s="27">
        <f t="shared" si="4"/>
        <v>8.5995370318414643E-3</v>
      </c>
      <c r="L58" s="79">
        <f t="shared" ref="L58:L93" si="9">K58*24</f>
        <v>0.20638888876419514</v>
      </c>
      <c r="M58" s="28" t="s">
        <v>19</v>
      </c>
      <c r="N58" s="28">
        <v>606</v>
      </c>
      <c r="O58" s="28" t="s">
        <v>20</v>
      </c>
      <c r="P58" s="28" t="s">
        <v>29</v>
      </c>
      <c r="Q58" s="29">
        <v>890</v>
      </c>
      <c r="R58" s="5" t="s">
        <v>276</v>
      </c>
      <c r="S58" s="28" t="s">
        <v>277</v>
      </c>
      <c r="T58" s="5" t="str">
        <f>VLOOKUP(Q58,[2]CÓDIGOS!$A$2:$C$2024,3,)</f>
        <v>SISTEMA ELECTRICO</v>
      </c>
      <c r="U58" s="5" t="str">
        <f>VLOOKUP(Q58,[2]CÓDIGOS!$A$2:$D$2024,4,)</f>
        <v>Swing</v>
      </c>
      <c r="V58" s="6" t="str">
        <f>VLOOKUP(Q58,[2]CÓDIGOS!$A$2:$B$2024,2,)</f>
        <v>SWING</v>
      </c>
    </row>
    <row r="59" spans="1:22" x14ac:dyDescent="0.25">
      <c r="A59" s="16">
        <v>203</v>
      </c>
      <c r="B59" s="17">
        <f>VLOOKUP(A59,'[2]Flota Mina '!$C$5:$D$105,2,FALSE)</f>
        <v>4100</v>
      </c>
      <c r="C59" s="24">
        <v>2019</v>
      </c>
      <c r="D59" s="17" t="str">
        <f t="shared" si="6"/>
        <v>noviembre</v>
      </c>
      <c r="E59" s="18">
        <v>43798</v>
      </c>
      <c r="F59" s="17" t="s">
        <v>278</v>
      </c>
      <c r="G59" s="17" t="s">
        <v>69</v>
      </c>
      <c r="H59" s="20">
        <f t="shared" si="7"/>
        <v>3.7644444444444445</v>
      </c>
      <c r="I59" s="38">
        <f t="shared" si="8"/>
        <v>43798.676481481481</v>
      </c>
      <c r="J59" s="38">
        <v>43798.98096064815</v>
      </c>
      <c r="K59" s="27">
        <f t="shared" si="4"/>
        <v>0.19961805555794854</v>
      </c>
      <c r="L59" s="79">
        <f t="shared" si="9"/>
        <v>4.7908333333907649</v>
      </c>
      <c r="M59" s="21" t="s">
        <v>19</v>
      </c>
      <c r="N59" s="21">
        <v>607</v>
      </c>
      <c r="O59" s="21" t="s">
        <v>20</v>
      </c>
      <c r="P59" s="21" t="s">
        <v>23</v>
      </c>
      <c r="Q59" s="22">
        <v>137</v>
      </c>
      <c r="R59" s="3" t="s">
        <v>279</v>
      </c>
      <c r="S59" s="21">
        <v>100052083</v>
      </c>
      <c r="T59" s="3" t="str">
        <f>VLOOKUP(Q59,[2]CÓDIGOS!$A$2:$C$2024,3,)</f>
        <v>ESTRUCTURAS</v>
      </c>
      <c r="U59" s="3" t="str">
        <f>VLOOKUP(Q59,[2]CÓDIGOS!$A$2:$D$2024,4,)</f>
        <v>Balde</v>
      </c>
      <c r="V59" s="4" t="str">
        <f>VLOOKUP(Q59,[2]CÓDIGOS!$A$2:$B$2024,2,)</f>
        <v>CABLE ABRIR BALDE (DIPPER TRIP)</v>
      </c>
    </row>
    <row r="60" spans="1:22" x14ac:dyDescent="0.25">
      <c r="A60" s="16">
        <v>203</v>
      </c>
      <c r="B60" s="17">
        <f>VLOOKUP(A60,'[2]Flota Mina '!$C$5:$D$105,2,FALSE)</f>
        <v>4100</v>
      </c>
      <c r="C60" s="24">
        <v>2019</v>
      </c>
      <c r="D60" s="17" t="str">
        <f t="shared" si="6"/>
        <v>noviembre</v>
      </c>
      <c r="E60" s="18">
        <v>43799</v>
      </c>
      <c r="F60" s="17" t="s">
        <v>280</v>
      </c>
      <c r="G60" s="17" t="s">
        <v>157</v>
      </c>
      <c r="H60" s="20">
        <f t="shared" si="7"/>
        <v>1.0505555555555555</v>
      </c>
      <c r="I60" s="38">
        <f t="shared" si="8"/>
        <v>43799.438020833331</v>
      </c>
      <c r="J60" s="38">
        <f>I60+G60</f>
        <v>43799.481793981482</v>
      </c>
      <c r="K60" s="27">
        <f t="shared" si="4"/>
        <v>0.45706018518103519</v>
      </c>
      <c r="L60" s="79">
        <f t="shared" si="9"/>
        <v>10.969444444344845</v>
      </c>
      <c r="M60" s="21" t="s">
        <v>19</v>
      </c>
      <c r="N60" s="21">
        <v>606</v>
      </c>
      <c r="O60" s="21" t="s">
        <v>20</v>
      </c>
      <c r="P60" s="21" t="s">
        <v>29</v>
      </c>
      <c r="Q60" s="22">
        <v>859</v>
      </c>
      <c r="R60" s="3" t="s">
        <v>281</v>
      </c>
      <c r="S60" s="21" t="s">
        <v>282</v>
      </c>
      <c r="T60" s="3" t="str">
        <f>VLOOKUP(Q60,[2]CÓDIGOS!$A$2:$C$2024,3,)</f>
        <v>SISTEMA ELECTRICO</v>
      </c>
      <c r="U60" s="3" t="str">
        <f>VLOOKUP(Q60,[2]CÓDIGOS!$A$2:$D$2024,4,)</f>
        <v>Blower</v>
      </c>
      <c r="V60" s="4" t="str">
        <f>VLOOKUP(Q60,[2]CÓDIGOS!$A$2:$B$2024,2,)</f>
        <v>BLOWER CONTROL PRINCIPAL</v>
      </c>
    </row>
    <row r="61" spans="1:22" x14ac:dyDescent="0.25">
      <c r="A61" s="23">
        <v>203</v>
      </c>
      <c r="B61" s="24">
        <f>VLOOKUP(A61,'[2]Flota Mina '!$C$5:$D$105,2,FALSE)</f>
        <v>4100</v>
      </c>
      <c r="C61" s="24">
        <v>2019</v>
      </c>
      <c r="D61" s="24" t="str">
        <f t="shared" si="6"/>
        <v>noviembre</v>
      </c>
      <c r="E61" s="25">
        <v>43799</v>
      </c>
      <c r="F61" s="24" t="s">
        <v>105</v>
      </c>
      <c r="G61" s="24" t="s">
        <v>103</v>
      </c>
      <c r="H61" s="27">
        <f t="shared" si="7"/>
        <v>0.38527777777777772</v>
      </c>
      <c r="I61" s="38">
        <f t="shared" si="8"/>
        <v>43799.72515046296</v>
      </c>
      <c r="J61" s="38">
        <f>I61+G61</f>
        <v>43799.741203703699</v>
      </c>
      <c r="K61" s="27">
        <f t="shared" si="4"/>
        <v>0.2433564814782585</v>
      </c>
      <c r="L61" s="79">
        <f t="shared" si="9"/>
        <v>5.840555555478204</v>
      </c>
      <c r="M61" s="28" t="s">
        <v>19</v>
      </c>
      <c r="N61" s="28">
        <v>509</v>
      </c>
      <c r="O61" s="28" t="s">
        <v>20</v>
      </c>
      <c r="P61" s="28" t="s">
        <v>27</v>
      </c>
      <c r="Q61" s="29">
        <v>0</v>
      </c>
      <c r="R61" s="5" t="s">
        <v>283</v>
      </c>
      <c r="S61" s="28" t="s">
        <v>163</v>
      </c>
      <c r="T61" s="5" t="str">
        <f>VLOOKUP(Q61,[2]CÓDIGOS!$A$2:$C$2024,3,)</f>
        <v>SIN INFORMACIÓN</v>
      </c>
      <c r="U61" s="5" t="str">
        <f>VLOOKUP(Q61,[2]CÓDIGOS!$A$2:$D$2024,4,)</f>
        <v>SIN INFORMACION</v>
      </c>
      <c r="V61" s="6" t="str">
        <f>VLOOKUP(Q61,[2]CÓDIGOS!$A$2:$B$2024,2,)</f>
        <v>SIN INFORMACIÓN</v>
      </c>
    </row>
    <row r="62" spans="1:22" x14ac:dyDescent="0.25">
      <c r="A62" s="16">
        <v>203</v>
      </c>
      <c r="B62" s="17">
        <f>VLOOKUP(A62,'[2]Flota Mina '!$C$5:$D$105,2,FALSE)</f>
        <v>4100</v>
      </c>
      <c r="C62" s="24">
        <v>2019</v>
      </c>
      <c r="D62" s="24" t="str">
        <f t="shared" si="6"/>
        <v>diciembre</v>
      </c>
      <c r="E62" s="25">
        <v>43800</v>
      </c>
      <c r="F62" s="24" t="s">
        <v>106</v>
      </c>
      <c r="G62" s="24" t="s">
        <v>45</v>
      </c>
      <c r="H62" s="27">
        <f t="shared" si="7"/>
        <v>1.1469444444444443</v>
      </c>
      <c r="I62" s="38">
        <f t="shared" si="8"/>
        <v>43800.031886574077</v>
      </c>
      <c r="J62" s="38">
        <f>I62+G62</f>
        <v>43800.079675925932</v>
      </c>
      <c r="K62" s="27">
        <f t="shared" si="4"/>
        <v>0.2906828703780775</v>
      </c>
      <c r="L62" s="79">
        <f t="shared" si="9"/>
        <v>6.9763888890738599</v>
      </c>
      <c r="M62" s="28" t="s">
        <v>19</v>
      </c>
      <c r="N62" s="28">
        <v>607</v>
      </c>
      <c r="O62" s="28" t="s">
        <v>20</v>
      </c>
      <c r="P62" s="28" t="s">
        <v>23</v>
      </c>
      <c r="Q62" s="29">
        <v>122</v>
      </c>
      <c r="R62" s="5" t="s">
        <v>287</v>
      </c>
      <c r="S62" s="28" t="s">
        <v>286</v>
      </c>
      <c r="T62" s="5" t="str">
        <f>VLOOKUP(Q62,[2]CÓDIGOS!$A$2:$C$2024,3,)</f>
        <v>ESTRUCTURAS</v>
      </c>
      <c r="U62" s="5" t="str">
        <f>VLOOKUP(Q62,[2]CÓDIGOS!$A$2:$D$2024,4,)</f>
        <v>Balde</v>
      </c>
      <c r="V62" s="6" t="str">
        <f>VLOOKUP(Q62,[2]CÓDIGOS!$A$2:$B$2024,2,)</f>
        <v>BALANCIN BALDE, LEVER LATCH</v>
      </c>
    </row>
    <row r="63" spans="1:22" x14ac:dyDescent="0.25">
      <c r="A63" s="23">
        <v>203</v>
      </c>
      <c r="B63" s="24">
        <f>VLOOKUP(A63,'[2]Flota Mina '!$C$5:$D$105,2,FALSE)</f>
        <v>4100</v>
      </c>
      <c r="C63" s="24">
        <v>2019</v>
      </c>
      <c r="D63" s="17" t="str">
        <f t="shared" si="6"/>
        <v>diciembre</v>
      </c>
      <c r="E63" s="18">
        <v>43800</v>
      </c>
      <c r="F63" s="17" t="s">
        <v>288</v>
      </c>
      <c r="G63" s="17" t="s">
        <v>152</v>
      </c>
      <c r="H63" s="20">
        <f t="shared" si="7"/>
        <v>0.12111111111111111</v>
      </c>
      <c r="I63" s="38">
        <f t="shared" si="8"/>
        <v>43800.258969907409</v>
      </c>
      <c r="J63" s="38">
        <f>I63+G63</f>
        <v>43800.264016203706</v>
      </c>
      <c r="K63" s="27">
        <f t="shared" si="4"/>
        <v>0.17929398147680331</v>
      </c>
      <c r="L63" s="79">
        <f t="shared" si="9"/>
        <v>4.3030555554432794</v>
      </c>
      <c r="M63" s="21" t="s">
        <v>19</v>
      </c>
      <c r="N63" s="21">
        <v>607</v>
      </c>
      <c r="O63" s="21" t="s">
        <v>20</v>
      </c>
      <c r="P63" s="21" t="s">
        <v>23</v>
      </c>
      <c r="Q63" s="22">
        <v>184</v>
      </c>
      <c r="R63" s="3" t="s">
        <v>118</v>
      </c>
      <c r="S63" s="21" t="s">
        <v>286</v>
      </c>
      <c r="T63" s="3" t="str">
        <f>VLOOKUP(Q63,[2]CÓDIGOS!$A$2:$C$2024,3,)</f>
        <v>ESTRUCTURAS</v>
      </c>
      <c r="U63" s="3" t="str">
        <f>VLOOKUP(Q63,[2]CÓDIGOS!$A$2:$D$2024,4,)</f>
        <v>Balde</v>
      </c>
      <c r="V63" s="4" t="str">
        <f>VLOOKUP(Q63,[2]CÓDIGOS!$A$2:$B$2024,2,)</f>
        <v>PESTILLO BALDE (PICAPORTE O BAR LATCH)</v>
      </c>
    </row>
    <row r="64" spans="1:22" x14ac:dyDescent="0.25">
      <c r="A64" s="16">
        <v>203</v>
      </c>
      <c r="B64" s="17">
        <f>VLOOKUP(A64,'[2]Flota Mina '!$C$5:$D$105,2,FALSE)</f>
        <v>4100</v>
      </c>
      <c r="C64" s="24">
        <v>2019</v>
      </c>
      <c r="D64" s="17" t="str">
        <f t="shared" si="6"/>
        <v>diciembre</v>
      </c>
      <c r="E64" s="18">
        <v>43800</v>
      </c>
      <c r="F64" s="17" t="s">
        <v>284</v>
      </c>
      <c r="G64" s="19">
        <v>0.18921296296296297</v>
      </c>
      <c r="H64" s="20">
        <f t="shared" si="7"/>
        <v>4.5411111111111113</v>
      </c>
      <c r="I64" s="38">
        <f t="shared" si="8"/>
        <v>43800.813784722224</v>
      </c>
      <c r="J64" s="38">
        <v>43800.964108796295</v>
      </c>
      <c r="K64" s="27">
        <f t="shared" si="4"/>
        <v>0.54976851851824904</v>
      </c>
      <c r="L64" s="79">
        <f t="shared" si="9"/>
        <v>13.194444444437977</v>
      </c>
      <c r="M64" s="21" t="s">
        <v>19</v>
      </c>
      <c r="N64" s="21">
        <v>605</v>
      </c>
      <c r="O64" s="21" t="s">
        <v>20</v>
      </c>
      <c r="P64" s="21" t="s">
        <v>25</v>
      </c>
      <c r="Q64" s="22">
        <v>1213</v>
      </c>
      <c r="R64" s="3" t="s">
        <v>285</v>
      </c>
      <c r="S64" s="21" t="s">
        <v>286</v>
      </c>
      <c r="T64" s="3" t="str">
        <f>VLOOKUP(Q64,[2]CÓDIGOS!$A$2:$C$2024,3,)</f>
        <v>SISTEMA LUBRICACION</v>
      </c>
      <c r="U64" s="3" t="str">
        <f>VLOOKUP(Q64,[2]CÓDIGOS!$A$2:$D$2024,4,)</f>
        <v>Valvula lubricacion open gear</v>
      </c>
      <c r="V64" s="4" t="str">
        <f>VLOOKUP(Q64,[2]CÓDIGOS!$A$2:$B$2024,2,)</f>
        <v>VALVULAS LUBRICACION ABIERTA</v>
      </c>
    </row>
    <row r="65" spans="1:22" x14ac:dyDescent="0.25">
      <c r="A65" s="16">
        <v>203</v>
      </c>
      <c r="B65" s="17">
        <f>VLOOKUP(A65,'[2]Flota Mina '!$C$5:$D$105,2,FALSE)</f>
        <v>4100</v>
      </c>
      <c r="C65" s="24">
        <v>2019</v>
      </c>
      <c r="D65" s="24" t="str">
        <f t="shared" ref="D65:D93" si="10">TEXT(E65,"MMMM")</f>
        <v>diciembre</v>
      </c>
      <c r="E65" s="25">
        <v>43802</v>
      </c>
      <c r="F65" s="24" t="s">
        <v>158</v>
      </c>
      <c r="G65" s="24" t="s">
        <v>94</v>
      </c>
      <c r="H65" s="27">
        <f t="shared" ref="H65:H93" si="11">G65*24</f>
        <v>0.89361111111111113</v>
      </c>
      <c r="I65" s="38">
        <f t="shared" si="8"/>
        <v>43802.299571759257</v>
      </c>
      <c r="J65" s="38">
        <f t="shared" ref="J65:J77" si="12">I65+G65</f>
        <v>43802.336805555555</v>
      </c>
      <c r="K65" s="27">
        <f t="shared" si="4"/>
        <v>1.3354629629611736</v>
      </c>
      <c r="L65" s="79">
        <f t="shared" si="9"/>
        <v>32.051111111068167</v>
      </c>
      <c r="M65" s="28" t="s">
        <v>19</v>
      </c>
      <c r="N65" s="28">
        <v>605</v>
      </c>
      <c r="O65" s="28" t="s">
        <v>20</v>
      </c>
      <c r="P65" s="28" t="s">
        <v>25</v>
      </c>
      <c r="Q65" s="29">
        <v>1192</v>
      </c>
      <c r="R65" s="5" t="s">
        <v>292</v>
      </c>
      <c r="S65" s="28" t="s">
        <v>293</v>
      </c>
      <c r="T65" s="5" t="str">
        <f>VLOOKUP(Q65,[2]CÓDIGOS!$A$2:$C$2024,3,)</f>
        <v>SISTEMA LUBRICACION</v>
      </c>
      <c r="U65" s="5" t="str">
        <f>VLOOKUP(Q65,[2]CÓDIGOS!$A$2:$D$2024,4,)</f>
        <v>bombas lubricacion</v>
      </c>
      <c r="V65" s="6" t="str">
        <f>VLOOKUP(Q65,[2]CÓDIGOS!$A$2:$B$2024,2,)</f>
        <v>BOMBAS LUBRICACION ABIERTA</v>
      </c>
    </row>
    <row r="66" spans="1:22" x14ac:dyDescent="0.25">
      <c r="A66" s="16">
        <v>203</v>
      </c>
      <c r="B66" s="17">
        <f>VLOOKUP(A66,'[2]Flota Mina '!$C$5:$D$105,2,FALSE)</f>
        <v>4100</v>
      </c>
      <c r="C66" s="24">
        <v>2019</v>
      </c>
      <c r="D66" s="17" t="str">
        <f t="shared" si="10"/>
        <v>diciembre</v>
      </c>
      <c r="E66" s="18">
        <v>43802</v>
      </c>
      <c r="F66" s="17" t="s">
        <v>289</v>
      </c>
      <c r="G66" s="17" t="s">
        <v>93</v>
      </c>
      <c r="H66" s="20">
        <f t="shared" si="11"/>
        <v>0.51916666666666667</v>
      </c>
      <c r="I66" s="38">
        <f t="shared" ref="I66:I93" si="13">E66+F66</f>
        <v>43802.47997685185</v>
      </c>
      <c r="J66" s="38">
        <f t="shared" si="12"/>
        <v>43802.501608796294</v>
      </c>
      <c r="K66" s="27">
        <f t="shared" si="4"/>
        <v>0.143171296294895</v>
      </c>
      <c r="L66" s="79">
        <f t="shared" si="9"/>
        <v>3.43611111107748</v>
      </c>
      <c r="M66" s="21" t="s">
        <v>19</v>
      </c>
      <c r="N66" s="21">
        <v>606</v>
      </c>
      <c r="O66" s="21" t="s">
        <v>20</v>
      </c>
      <c r="P66" s="21" t="s">
        <v>29</v>
      </c>
      <c r="Q66" s="22">
        <v>859</v>
      </c>
      <c r="R66" s="3" t="s">
        <v>290</v>
      </c>
      <c r="S66" s="21" t="s">
        <v>291</v>
      </c>
      <c r="T66" s="3" t="str">
        <f>VLOOKUP(Q66,[2]CÓDIGOS!$A$2:$C$2024,3,)</f>
        <v>SISTEMA ELECTRICO</v>
      </c>
      <c r="U66" s="3" t="str">
        <f>VLOOKUP(Q66,[2]CÓDIGOS!$A$2:$D$2024,4,)</f>
        <v>Blower</v>
      </c>
      <c r="V66" s="4" t="str">
        <f>VLOOKUP(Q66,[2]CÓDIGOS!$A$2:$B$2024,2,)</f>
        <v>BLOWER CONTROL PRINCIPAL</v>
      </c>
    </row>
    <row r="67" spans="1:22" x14ac:dyDescent="0.25">
      <c r="A67" s="16">
        <v>203</v>
      </c>
      <c r="B67" s="17">
        <f>VLOOKUP(A67,'[2]Flota Mina '!$C$5:$D$105,2,FALSE)</f>
        <v>4100</v>
      </c>
      <c r="C67" s="24">
        <v>2019</v>
      </c>
      <c r="D67" s="24" t="str">
        <f t="shared" si="10"/>
        <v>diciembre</v>
      </c>
      <c r="E67" s="25">
        <v>43803</v>
      </c>
      <c r="F67" s="24" t="s">
        <v>78</v>
      </c>
      <c r="G67" s="24" t="s">
        <v>47</v>
      </c>
      <c r="H67" s="27">
        <f t="shared" si="11"/>
        <v>2.0347222222222223</v>
      </c>
      <c r="I67" s="38">
        <f t="shared" si="13"/>
        <v>43803.357638888891</v>
      </c>
      <c r="J67" s="38">
        <f t="shared" si="12"/>
        <v>43803.442418981482</v>
      </c>
      <c r="K67" s="27">
        <f t="shared" si="4"/>
        <v>0.85603009259648388</v>
      </c>
      <c r="L67" s="79">
        <f t="shared" si="9"/>
        <v>20.544722222315613</v>
      </c>
      <c r="M67" s="28" t="s">
        <v>19</v>
      </c>
      <c r="N67" s="28">
        <v>605</v>
      </c>
      <c r="O67" s="28" t="s">
        <v>20</v>
      </c>
      <c r="P67" s="28" t="s">
        <v>25</v>
      </c>
      <c r="Q67" s="29">
        <v>1192</v>
      </c>
      <c r="R67" s="5" t="s">
        <v>294</v>
      </c>
      <c r="S67" s="28">
        <v>200062394</v>
      </c>
      <c r="T67" s="5" t="str">
        <f>VLOOKUP(Q67,[2]CÓDIGOS!$A$2:$C$2024,3,)</f>
        <v>SISTEMA LUBRICACION</v>
      </c>
      <c r="U67" s="5" t="str">
        <f>VLOOKUP(Q67,[2]CÓDIGOS!$A$2:$D$2024,4,)</f>
        <v>bombas lubricacion</v>
      </c>
      <c r="V67" s="6" t="str">
        <f>VLOOKUP(Q67,[2]CÓDIGOS!$A$2:$B$2024,2,)</f>
        <v>BOMBAS LUBRICACION ABIERTA</v>
      </c>
    </row>
    <row r="68" spans="1:22" x14ac:dyDescent="0.25">
      <c r="A68" s="16">
        <v>203</v>
      </c>
      <c r="B68" s="17">
        <f>VLOOKUP(A68,'[2]Flota Mina '!$C$5:$D$105,2,FALSE)</f>
        <v>4100</v>
      </c>
      <c r="C68" s="24">
        <v>2019</v>
      </c>
      <c r="D68" s="17" t="str">
        <f t="shared" si="10"/>
        <v>diciembre</v>
      </c>
      <c r="E68" s="18">
        <v>43804</v>
      </c>
      <c r="F68" s="17" t="s">
        <v>116</v>
      </c>
      <c r="G68" s="17" t="s">
        <v>174</v>
      </c>
      <c r="H68" s="20">
        <f t="shared" si="11"/>
        <v>0.28749999999999998</v>
      </c>
      <c r="I68" s="38">
        <f t="shared" si="13"/>
        <v>43804.642361111109</v>
      </c>
      <c r="J68" s="38">
        <f t="shared" si="12"/>
        <v>43804.654340277775</v>
      </c>
      <c r="K68" s="27">
        <f t="shared" si="4"/>
        <v>1.1999421296277433</v>
      </c>
      <c r="L68" s="79">
        <f t="shared" si="9"/>
        <v>28.798611111065838</v>
      </c>
      <c r="M68" s="21" t="s">
        <v>19</v>
      </c>
      <c r="N68" s="21">
        <v>606</v>
      </c>
      <c r="O68" s="21" t="s">
        <v>20</v>
      </c>
      <c r="P68" s="21" t="s">
        <v>29</v>
      </c>
      <c r="Q68" s="22">
        <v>893</v>
      </c>
      <c r="R68" s="3" t="s">
        <v>295</v>
      </c>
      <c r="S68" s="21">
        <v>62783</v>
      </c>
      <c r="T68" s="3" t="str">
        <f>VLOOKUP(Q68,[2]CÓDIGOS!$A$2:$C$2024,3,)</f>
        <v>SISTEMA ELECTRICO</v>
      </c>
      <c r="U68" s="3" t="str">
        <f>VLOOKUP(Q68,[2]CÓDIGOS!$A$2:$D$2024,4,)</f>
        <v>Ventilador sala maquina</v>
      </c>
      <c r="V68" s="4" t="str">
        <f>VLOOKUP(Q68,[2]CÓDIGOS!$A$2:$B$2024,2,)</f>
        <v>VENTILADOR SALA MAQUINA DERECHO</v>
      </c>
    </row>
    <row r="69" spans="1:22" x14ac:dyDescent="0.25">
      <c r="A69" s="23">
        <v>203</v>
      </c>
      <c r="B69" s="24">
        <f>VLOOKUP(A69,'[2]Flota Mina '!$C$5:$D$105,2,FALSE)</f>
        <v>4100</v>
      </c>
      <c r="C69" s="24">
        <v>2019</v>
      </c>
      <c r="D69" s="24" t="str">
        <f t="shared" si="10"/>
        <v>diciembre</v>
      </c>
      <c r="E69" s="25">
        <v>43808</v>
      </c>
      <c r="F69" s="24" t="s">
        <v>64</v>
      </c>
      <c r="G69" s="24" t="s">
        <v>126</v>
      </c>
      <c r="H69" s="27">
        <f t="shared" si="11"/>
        <v>2.4824999999999999</v>
      </c>
      <c r="I69" s="38">
        <f t="shared" si="13"/>
        <v>43808.661643518521</v>
      </c>
      <c r="J69" s="38">
        <f t="shared" si="12"/>
        <v>43808.765081018522</v>
      </c>
      <c r="K69" s="27">
        <f t="shared" si="4"/>
        <v>4.0073032407453866</v>
      </c>
      <c r="L69" s="79">
        <f t="shared" si="9"/>
        <v>96.175277777889278</v>
      </c>
      <c r="M69" s="28" t="s">
        <v>19</v>
      </c>
      <c r="N69" s="28">
        <v>607</v>
      </c>
      <c r="O69" s="28" t="s">
        <v>20</v>
      </c>
      <c r="P69" s="28" t="s">
        <v>23</v>
      </c>
      <c r="Q69" s="29">
        <v>160</v>
      </c>
      <c r="R69" s="5" t="s">
        <v>296</v>
      </c>
      <c r="S69" s="28">
        <v>63403</v>
      </c>
      <c r="T69" s="5" t="str">
        <f>VLOOKUP(Q69,[2]CÓDIGOS!$A$2:$C$2024,3,)</f>
        <v>ESTRUCTURAS</v>
      </c>
      <c r="U69" s="5" t="str">
        <f>VLOOKUP(Q69,[2]CÓDIGOS!$A$2:$D$2024,4,)</f>
        <v>Elemento Desgaste</v>
      </c>
      <c r="V69" s="6" t="str">
        <f>VLOOKUP(Q69,[2]CÓDIGOS!$A$2:$B$2024,2,)</f>
        <v>ELEMENTOS DESGASTE</v>
      </c>
    </row>
    <row r="70" spans="1:22" x14ac:dyDescent="0.25">
      <c r="A70" s="16">
        <v>203</v>
      </c>
      <c r="B70" s="17">
        <f>VLOOKUP(A70,'[2]Flota Mina '!$C$5:$D$105,2,FALSE)</f>
        <v>4100</v>
      </c>
      <c r="C70" s="24">
        <v>2019</v>
      </c>
      <c r="D70" s="17" t="str">
        <f t="shared" si="10"/>
        <v>diciembre</v>
      </c>
      <c r="E70" s="18">
        <v>43813</v>
      </c>
      <c r="F70" s="17" t="s">
        <v>148</v>
      </c>
      <c r="G70" s="17" t="s">
        <v>91</v>
      </c>
      <c r="H70" s="20">
        <f t="shared" si="11"/>
        <v>1.0133333333333334</v>
      </c>
      <c r="I70" s="38">
        <f t="shared" si="13"/>
        <v>43813.284120370372</v>
      </c>
      <c r="J70" s="38">
        <f t="shared" si="12"/>
        <v>43813.326342592591</v>
      </c>
      <c r="K70" s="27">
        <f t="shared" si="4"/>
        <v>4.5190393518496421</v>
      </c>
      <c r="L70" s="79">
        <f t="shared" si="9"/>
        <v>108.45694444439141</v>
      </c>
      <c r="M70" s="21" t="s">
        <v>19</v>
      </c>
      <c r="N70" s="21">
        <v>601</v>
      </c>
      <c r="O70" s="21" t="s">
        <v>20</v>
      </c>
      <c r="P70" s="21" t="s">
        <v>28</v>
      </c>
      <c r="Q70" s="22">
        <v>1261</v>
      </c>
      <c r="R70" s="3" t="s">
        <v>297</v>
      </c>
      <c r="S70" s="21"/>
      <c r="T70" s="3" t="str">
        <f>VLOOKUP(Q70,[2]CÓDIGOS!$A$2:$C$2024,3,)</f>
        <v>SISTEMA PROPULSION (TRASLADO)</v>
      </c>
      <c r="U70" s="3" t="str">
        <f>VLOOKUP(Q70,[2]CÓDIGOS!$A$2:$D$2024,4,)</f>
        <v>Acoplamiento propel</v>
      </c>
      <c r="V70" s="4" t="str">
        <f>VLOOKUP(Q70,[2]CÓDIGOS!$A$2:$B$2024,2,)</f>
        <v>ACOPLAMIENTO PROPEL IZQUIERDO</v>
      </c>
    </row>
    <row r="71" spans="1:22" x14ac:dyDescent="0.25">
      <c r="A71" s="23">
        <v>203</v>
      </c>
      <c r="B71" s="24">
        <f>VLOOKUP(A71,'[2]Flota Mina '!$C$5:$D$105,2,FALSE)</f>
        <v>4100</v>
      </c>
      <c r="C71" s="24">
        <v>2019</v>
      </c>
      <c r="D71" s="17" t="str">
        <f t="shared" si="10"/>
        <v>diciembre</v>
      </c>
      <c r="E71" s="18">
        <v>43814</v>
      </c>
      <c r="F71" s="17" t="s">
        <v>18</v>
      </c>
      <c r="G71" s="17" t="s">
        <v>66</v>
      </c>
      <c r="H71" s="20">
        <f t="shared" si="11"/>
        <v>4.1022222222222222</v>
      </c>
      <c r="I71" s="38">
        <f t="shared" si="13"/>
        <v>43814.333333333336</v>
      </c>
      <c r="J71" s="38">
        <f t="shared" si="12"/>
        <v>43814.504259259258</v>
      </c>
      <c r="K71" s="27">
        <f t="shared" si="4"/>
        <v>1.0069907407450955</v>
      </c>
      <c r="L71" s="79">
        <f t="shared" si="9"/>
        <v>24.167777777882293</v>
      </c>
      <c r="M71" s="34" t="s">
        <v>19</v>
      </c>
      <c r="N71" s="34">
        <v>601</v>
      </c>
      <c r="O71" s="34" t="s">
        <v>20</v>
      </c>
      <c r="P71" s="35" t="s">
        <v>28</v>
      </c>
      <c r="Q71" s="36">
        <v>1261</v>
      </c>
      <c r="R71" s="37" t="s">
        <v>299</v>
      </c>
      <c r="S71" s="37"/>
      <c r="T71" s="3" t="str">
        <f>VLOOKUP(Q71,[2]CÓDIGOS!$A$2:$C$2024,3,)</f>
        <v>SISTEMA PROPULSION (TRASLADO)</v>
      </c>
      <c r="U71" s="3" t="str">
        <f>VLOOKUP(Q71,[2]CÓDIGOS!$A$2:$D$2024,4,)</f>
        <v>Acoplamiento propel</v>
      </c>
      <c r="V71" s="4" t="str">
        <f>VLOOKUP(Q71,[2]CÓDIGOS!$A$2:$B$2024,2,)</f>
        <v>ACOPLAMIENTO PROPEL IZQUIERDO</v>
      </c>
    </row>
    <row r="72" spans="1:22" x14ac:dyDescent="0.25">
      <c r="A72" s="16">
        <v>203</v>
      </c>
      <c r="B72" s="17">
        <f>VLOOKUP(A72,'[2]Flota Mina '!$C$5:$D$105,2,FALSE)</f>
        <v>4100</v>
      </c>
      <c r="C72" s="24">
        <v>2019</v>
      </c>
      <c r="D72" s="24" t="str">
        <f t="shared" si="10"/>
        <v>diciembre</v>
      </c>
      <c r="E72" s="25">
        <v>43814</v>
      </c>
      <c r="F72" s="24" t="s">
        <v>178</v>
      </c>
      <c r="G72" s="24" t="s">
        <v>121</v>
      </c>
      <c r="H72" s="27">
        <f t="shared" si="11"/>
        <v>0.18861111111111112</v>
      </c>
      <c r="I72" s="38">
        <f t="shared" si="13"/>
        <v>43814.650266203702</v>
      </c>
      <c r="J72" s="38">
        <f t="shared" si="12"/>
        <v>43814.658125000002</v>
      </c>
      <c r="K72" s="27">
        <f t="shared" si="4"/>
        <v>0.14600694444379769</v>
      </c>
      <c r="L72" s="79">
        <f t="shared" si="9"/>
        <v>3.5041666666511446</v>
      </c>
      <c r="M72" s="30" t="s">
        <v>19</v>
      </c>
      <c r="N72" s="30">
        <v>719</v>
      </c>
      <c r="O72" s="30" t="s">
        <v>20</v>
      </c>
      <c r="P72" s="31" t="s">
        <v>24</v>
      </c>
      <c r="Q72" s="32">
        <v>71</v>
      </c>
      <c r="R72" s="33" t="s">
        <v>298</v>
      </c>
      <c r="S72" s="33"/>
      <c r="T72" s="5" t="str">
        <f>VLOOKUP(Q72,[2]CÓDIGOS!$A$2:$C$2024,3,)</f>
        <v>CABINA</v>
      </c>
      <c r="U72" s="5" t="str">
        <f>VLOOKUP(Q72,[2]CÓDIGOS!$A$2:$D$2024,4,)</f>
        <v>Aire acondicionado</v>
      </c>
      <c r="V72" s="6" t="str">
        <f>VLOOKUP(Q72,[2]CÓDIGOS!$A$2:$B$2024,2,)</f>
        <v xml:space="preserve">SISTEMA DE AIRE ACONDICIONADO </v>
      </c>
    </row>
    <row r="73" spans="1:22" x14ac:dyDescent="0.25">
      <c r="A73" s="23">
        <v>203</v>
      </c>
      <c r="B73" s="24">
        <f>VLOOKUP(A73,'[2]Flota Mina '!$C$5:$D$105,2,FALSE)</f>
        <v>4100</v>
      </c>
      <c r="C73" s="24">
        <v>2019</v>
      </c>
      <c r="D73" s="24" t="str">
        <f t="shared" si="10"/>
        <v>diciembre</v>
      </c>
      <c r="E73" s="25">
        <v>43815</v>
      </c>
      <c r="F73" s="24" t="s">
        <v>97</v>
      </c>
      <c r="G73" s="24" t="s">
        <v>300</v>
      </c>
      <c r="H73" s="27">
        <f t="shared" si="11"/>
        <v>2.7358333333333333</v>
      </c>
      <c r="I73" s="38">
        <f t="shared" si="13"/>
        <v>43815.379282407404</v>
      </c>
      <c r="J73" s="38">
        <f t="shared" si="12"/>
        <v>43815.493275462963</v>
      </c>
      <c r="K73" s="27">
        <f t="shared" si="4"/>
        <v>0.721157407402643</v>
      </c>
      <c r="L73" s="79">
        <f t="shared" si="9"/>
        <v>17.307777777663432</v>
      </c>
      <c r="M73" s="30" t="s">
        <v>19</v>
      </c>
      <c r="N73" s="30">
        <v>607</v>
      </c>
      <c r="O73" s="30" t="s">
        <v>20</v>
      </c>
      <c r="P73" s="31" t="s">
        <v>23</v>
      </c>
      <c r="Q73" s="32">
        <v>223</v>
      </c>
      <c r="R73" s="33" t="s">
        <v>301</v>
      </c>
      <c r="S73" s="33" t="s">
        <v>302</v>
      </c>
      <c r="T73" s="5" t="str">
        <f>VLOOKUP(Q73,[2]CÓDIGOS!$A$2:$C$2024,3,)</f>
        <v>ESTRUCTURAS</v>
      </c>
      <c r="U73" s="5" t="str">
        <f>VLOOKUP(Q73,[2]CÓDIGOS!$A$2:$D$2024,4,)</f>
        <v>Rodado</v>
      </c>
      <c r="V73" s="6" t="str">
        <f>VLOOKUP(Q73,[2]CÓDIGOS!$A$2:$B$2024,2,)</f>
        <v>ZAPATAS DERECHA</v>
      </c>
    </row>
    <row r="74" spans="1:22" x14ac:dyDescent="0.25">
      <c r="A74" s="16">
        <v>203</v>
      </c>
      <c r="B74" s="17">
        <f>VLOOKUP(A74,'[2]Flota Mina '!$C$5:$D$105,2,FALSE)</f>
        <v>4100</v>
      </c>
      <c r="C74" s="24">
        <v>2019</v>
      </c>
      <c r="D74" s="17" t="str">
        <f t="shared" si="10"/>
        <v>diciembre</v>
      </c>
      <c r="E74" s="18">
        <v>43815</v>
      </c>
      <c r="F74" s="17" t="s">
        <v>303</v>
      </c>
      <c r="G74" s="17" t="s">
        <v>73</v>
      </c>
      <c r="H74" s="20">
        <f t="shared" si="11"/>
        <v>0.60083333333333333</v>
      </c>
      <c r="I74" s="38">
        <f t="shared" si="13"/>
        <v>43815.916168981479</v>
      </c>
      <c r="J74" s="38">
        <f t="shared" si="12"/>
        <v>43815.941203703704</v>
      </c>
      <c r="K74" s="27">
        <f t="shared" si="4"/>
        <v>0.42289351851650281</v>
      </c>
      <c r="L74" s="79">
        <f t="shared" si="9"/>
        <v>10.149444444396067</v>
      </c>
      <c r="M74" s="34" t="s">
        <v>19</v>
      </c>
      <c r="N74" s="34">
        <v>719</v>
      </c>
      <c r="O74" s="34" t="s">
        <v>20</v>
      </c>
      <c r="P74" s="35" t="s">
        <v>24</v>
      </c>
      <c r="Q74" s="36">
        <v>71</v>
      </c>
      <c r="R74" s="37" t="s">
        <v>304</v>
      </c>
      <c r="S74" s="37" t="s">
        <v>305</v>
      </c>
      <c r="T74" s="3" t="str">
        <f>VLOOKUP(Q74,[2]CÓDIGOS!$A$2:$C$2024,3,)</f>
        <v>CABINA</v>
      </c>
      <c r="U74" s="3" t="str">
        <f>VLOOKUP(Q74,[2]CÓDIGOS!$A$2:$D$2024,4,)</f>
        <v>Aire acondicionado</v>
      </c>
      <c r="V74" s="4" t="str">
        <f>VLOOKUP(Q74,[2]CÓDIGOS!$A$2:$B$2024,2,)</f>
        <v xml:space="preserve">SISTEMA DE AIRE ACONDICIONADO </v>
      </c>
    </row>
    <row r="75" spans="1:22" x14ac:dyDescent="0.25">
      <c r="A75" s="16">
        <v>203</v>
      </c>
      <c r="B75" s="17">
        <f>VLOOKUP(A75,'[2]Flota Mina '!$C$5:$D$105,2,FALSE)</f>
        <v>4100</v>
      </c>
      <c r="C75" s="24">
        <v>2019</v>
      </c>
      <c r="D75" s="17" t="str">
        <f t="shared" si="10"/>
        <v>diciembre</v>
      </c>
      <c r="E75" s="18">
        <v>43816</v>
      </c>
      <c r="F75" s="17" t="s">
        <v>147</v>
      </c>
      <c r="G75" s="17" t="s">
        <v>173</v>
      </c>
      <c r="H75" s="20">
        <f t="shared" si="11"/>
        <v>2.9905555555555554</v>
      </c>
      <c r="I75" s="38">
        <f t="shared" si="13"/>
        <v>43816.401574074072</v>
      </c>
      <c r="J75" s="38">
        <f t="shared" si="12"/>
        <v>43816.526180555556</v>
      </c>
      <c r="K75" s="27">
        <f t="shared" si="4"/>
        <v>0.46037037036876427</v>
      </c>
      <c r="L75" s="79">
        <f t="shared" si="9"/>
        <v>11.048888888850342</v>
      </c>
      <c r="M75" s="21" t="s">
        <v>19</v>
      </c>
      <c r="N75" s="21">
        <v>509</v>
      </c>
      <c r="O75" s="21" t="s">
        <v>20</v>
      </c>
      <c r="P75" s="21" t="s">
        <v>27</v>
      </c>
      <c r="Q75" s="22">
        <v>0</v>
      </c>
      <c r="R75" s="3" t="s">
        <v>306</v>
      </c>
      <c r="S75" s="21"/>
      <c r="T75" s="3" t="str">
        <f>VLOOKUP(Q75,[2]CÓDIGOS!$A$2:$C$2024,3,)</f>
        <v>SIN INFORMACIÓN</v>
      </c>
      <c r="U75" s="3" t="str">
        <f>VLOOKUP(Q75,[2]CÓDIGOS!$A$2:$D$2024,4,)</f>
        <v>SIN INFORMACION</v>
      </c>
      <c r="V75" s="4" t="str">
        <f>VLOOKUP(Q75,[2]CÓDIGOS!$A$2:$B$2024,2,)</f>
        <v>SIN INFORMACIÓN</v>
      </c>
    </row>
    <row r="76" spans="1:22" x14ac:dyDescent="0.25">
      <c r="A76" s="16">
        <v>203</v>
      </c>
      <c r="B76" s="17">
        <f>VLOOKUP(A76,'[2]Flota Mina '!$C$5:$D$105,2,FALSE)</f>
        <v>4100</v>
      </c>
      <c r="C76" s="24">
        <v>2019</v>
      </c>
      <c r="D76" s="17" t="str">
        <f t="shared" si="10"/>
        <v>diciembre</v>
      </c>
      <c r="E76" s="18">
        <v>43817</v>
      </c>
      <c r="F76" s="17" t="s">
        <v>38</v>
      </c>
      <c r="G76" s="17" t="s">
        <v>56</v>
      </c>
      <c r="H76" s="20">
        <f t="shared" si="11"/>
        <v>4.5</v>
      </c>
      <c r="I76" s="38">
        <f t="shared" si="13"/>
        <v>43817.145833333336</v>
      </c>
      <c r="J76" s="38">
        <f t="shared" si="12"/>
        <v>43817.333333333336</v>
      </c>
      <c r="K76" s="27">
        <f t="shared" si="4"/>
        <v>0.61965277777926531</v>
      </c>
      <c r="L76" s="79">
        <f t="shared" si="9"/>
        <v>14.871666666702367</v>
      </c>
      <c r="M76" s="21" t="s">
        <v>19</v>
      </c>
      <c r="N76" s="21">
        <v>606</v>
      </c>
      <c r="O76" s="21" t="s">
        <v>20</v>
      </c>
      <c r="P76" s="21" t="s">
        <v>29</v>
      </c>
      <c r="Q76" s="22">
        <v>0</v>
      </c>
      <c r="R76" s="3" t="s">
        <v>309</v>
      </c>
      <c r="S76" s="21"/>
      <c r="T76" s="3" t="str">
        <f>VLOOKUP(Q76,[2]CÓDIGOS!$A$2:$C$2024,3,)</f>
        <v>SIN INFORMACIÓN</v>
      </c>
      <c r="U76" s="3" t="str">
        <f>VLOOKUP(Q76,[2]CÓDIGOS!$A$2:$D$2024,4,)</f>
        <v>SIN INFORMACION</v>
      </c>
      <c r="V76" s="4" t="str">
        <f>VLOOKUP(Q76,[2]CÓDIGOS!$A$2:$B$2024,2,)</f>
        <v>SIN INFORMACIÓN</v>
      </c>
    </row>
    <row r="77" spans="1:22" x14ac:dyDescent="0.25">
      <c r="A77" s="23">
        <v>203</v>
      </c>
      <c r="B77" s="24">
        <f>VLOOKUP(A77,'[2]Flota Mina '!$C$5:$D$105,2,FALSE)</f>
        <v>4100</v>
      </c>
      <c r="C77" s="24">
        <v>2019</v>
      </c>
      <c r="D77" s="24" t="str">
        <f t="shared" si="10"/>
        <v>diciembre</v>
      </c>
      <c r="E77" s="25">
        <v>43817</v>
      </c>
      <c r="F77" s="24" t="s">
        <v>307</v>
      </c>
      <c r="G77" s="24" t="s">
        <v>92</v>
      </c>
      <c r="H77" s="27">
        <f t="shared" si="11"/>
        <v>5.2883333333333331</v>
      </c>
      <c r="I77" s="41">
        <f t="shared" si="13"/>
        <v>43817.425486111111</v>
      </c>
      <c r="J77" s="41">
        <f t="shared" si="12"/>
        <v>43817.645833333336</v>
      </c>
      <c r="K77" s="27">
        <f t="shared" si="4"/>
        <v>9.2152777775481809E-2</v>
      </c>
      <c r="L77" s="80">
        <f t="shared" si="9"/>
        <v>2.2116666666115634</v>
      </c>
      <c r="M77" s="42" t="s">
        <v>19</v>
      </c>
      <c r="N77" s="42">
        <v>606</v>
      </c>
      <c r="O77" s="42" t="s">
        <v>20</v>
      </c>
      <c r="P77" s="42" t="s">
        <v>29</v>
      </c>
      <c r="Q77" s="43">
        <v>1269</v>
      </c>
      <c r="R77" s="7" t="s">
        <v>308</v>
      </c>
      <c r="S77" s="28">
        <v>65430</v>
      </c>
      <c r="T77" s="5" t="str">
        <f>VLOOKUP(Q77,[2]CÓDIGOS!$A$2:$C$2024,3,)</f>
        <v>SISTEMA PROPULSION (TRASLADO)</v>
      </c>
      <c r="U77" s="5" t="str">
        <f>VLOOKUP(Q77,[2]CÓDIGOS!$A$2:$D$2024,4,)</f>
        <v>Motor propel</v>
      </c>
      <c r="V77" s="6" t="str">
        <f>VLOOKUP(Q77,[2]CÓDIGOS!$A$2:$B$2024,2,)</f>
        <v>MOTOR PROPEL IZQUIERDO</v>
      </c>
    </row>
    <row r="78" spans="1:22" x14ac:dyDescent="0.25">
      <c r="A78" s="23">
        <v>203</v>
      </c>
      <c r="B78" s="24">
        <f>VLOOKUP(A78,'[2]Flota Mina '!$C$5:$D$105,2,FALSE)</f>
        <v>4100</v>
      </c>
      <c r="C78" s="24">
        <v>2019</v>
      </c>
      <c r="D78" s="24" t="str">
        <f t="shared" si="10"/>
        <v>diciembre</v>
      </c>
      <c r="E78" s="25">
        <v>43818</v>
      </c>
      <c r="F78" s="24" t="s">
        <v>18</v>
      </c>
      <c r="G78" s="48">
        <v>1.5482175925925927</v>
      </c>
      <c r="H78" s="39">
        <f t="shared" si="11"/>
        <v>37.157222222222224</v>
      </c>
      <c r="I78" s="49">
        <f t="shared" si="13"/>
        <v>43818.333333333336</v>
      </c>
      <c r="J78" s="49">
        <v>43819.881550925929</v>
      </c>
      <c r="K78" s="27">
        <f t="shared" ref="K78:K93" si="14">I78-J77</f>
        <v>0.6875</v>
      </c>
      <c r="L78" s="81">
        <f t="shared" si="9"/>
        <v>16.5</v>
      </c>
      <c r="M78" s="50" t="s">
        <v>19</v>
      </c>
      <c r="N78" s="50">
        <v>606</v>
      </c>
      <c r="O78" s="50" t="s">
        <v>20</v>
      </c>
      <c r="P78" s="50" t="s">
        <v>29</v>
      </c>
      <c r="Q78" s="51">
        <v>0</v>
      </c>
      <c r="R78" s="52" t="s">
        <v>309</v>
      </c>
      <c r="S78" s="40"/>
      <c r="T78" s="5" t="str">
        <f>VLOOKUP(Q78,[2]CÓDIGOS!$A$2:$C$2024,3,)</f>
        <v>SIN INFORMACIÓN</v>
      </c>
      <c r="U78" s="5" t="str">
        <f>VLOOKUP(Q78,[2]CÓDIGOS!$A$2:$D$2024,4,)</f>
        <v>SIN INFORMACION</v>
      </c>
      <c r="V78" s="6" t="str">
        <f>VLOOKUP(Q78,[2]CÓDIGOS!$A$2:$B$2024,2,)</f>
        <v>SIN INFORMACIÓN</v>
      </c>
    </row>
    <row r="79" spans="1:22" x14ac:dyDescent="0.25">
      <c r="A79" s="16">
        <v>203</v>
      </c>
      <c r="B79" s="17">
        <f>VLOOKUP(A79,'[2]Flota Mina '!$C$5:$D$105,2,FALSE)</f>
        <v>4100</v>
      </c>
      <c r="C79" s="24">
        <v>2019</v>
      </c>
      <c r="D79" s="24" t="str">
        <f t="shared" si="10"/>
        <v>diciembre</v>
      </c>
      <c r="E79" s="25">
        <v>43819</v>
      </c>
      <c r="F79" s="24" t="s">
        <v>310</v>
      </c>
      <c r="G79" s="24" t="s">
        <v>101</v>
      </c>
      <c r="H79" s="27">
        <f t="shared" si="11"/>
        <v>5.6111111111111112E-2</v>
      </c>
      <c r="I79" s="44">
        <f t="shared" si="13"/>
        <v>43819.997916666667</v>
      </c>
      <c r="J79" s="53">
        <f t="shared" ref="J79:J93" si="15">I79+G79</f>
        <v>43820.000254629631</v>
      </c>
      <c r="K79" s="27">
        <f t="shared" si="14"/>
        <v>0.11636574073781958</v>
      </c>
      <c r="L79" s="82">
        <f t="shared" si="9"/>
        <v>2.7927777777076699</v>
      </c>
      <c r="M79" s="45" t="s">
        <v>19</v>
      </c>
      <c r="N79" s="45">
        <v>719</v>
      </c>
      <c r="O79" s="45" t="s">
        <v>20</v>
      </c>
      <c r="P79" s="45" t="s">
        <v>24</v>
      </c>
      <c r="Q79" s="46">
        <v>71</v>
      </c>
      <c r="R79" s="47" t="s">
        <v>311</v>
      </c>
      <c r="S79" s="28"/>
      <c r="T79" s="5" t="str">
        <f>VLOOKUP(Q79,[2]CÓDIGOS!$A$2:$C$2024,3,)</f>
        <v>CABINA</v>
      </c>
      <c r="U79" s="5" t="str">
        <f>VLOOKUP(Q79,[2]CÓDIGOS!$A$2:$D$2024,4,)</f>
        <v>Aire acondicionado</v>
      </c>
      <c r="V79" s="6" t="str">
        <f>VLOOKUP(Q79,[2]CÓDIGOS!$A$2:$B$2024,2,)</f>
        <v xml:space="preserve">SISTEMA DE AIRE ACONDICIONADO </v>
      </c>
    </row>
    <row r="80" spans="1:22" x14ac:dyDescent="0.25">
      <c r="A80" s="23">
        <v>203</v>
      </c>
      <c r="B80" s="24">
        <f>VLOOKUP(A80,'[2]Flota Mina '!$C$5:$D$105,2,FALSE)</f>
        <v>4100</v>
      </c>
      <c r="C80" s="24">
        <v>2019</v>
      </c>
      <c r="D80" s="24" t="str">
        <f t="shared" si="10"/>
        <v>diciembre</v>
      </c>
      <c r="E80" s="25">
        <v>43821</v>
      </c>
      <c r="F80" s="24" t="s">
        <v>312</v>
      </c>
      <c r="G80" s="24" t="s">
        <v>113</v>
      </c>
      <c r="H80" s="27">
        <f t="shared" si="11"/>
        <v>0.42194444444444446</v>
      </c>
      <c r="I80" s="38">
        <f t="shared" si="13"/>
        <v>43821.512708333335</v>
      </c>
      <c r="J80" s="54">
        <f t="shared" si="15"/>
        <v>43821.530289351853</v>
      </c>
      <c r="K80" s="27">
        <f t="shared" si="14"/>
        <v>1.5124537037045229</v>
      </c>
      <c r="L80" s="83">
        <f t="shared" si="9"/>
        <v>36.29888888890855</v>
      </c>
      <c r="M80" s="28" t="s">
        <v>19</v>
      </c>
      <c r="N80" s="28">
        <v>606</v>
      </c>
      <c r="O80" s="28" t="s">
        <v>20</v>
      </c>
      <c r="P80" s="28" t="s">
        <v>29</v>
      </c>
      <c r="Q80" s="29">
        <v>898</v>
      </c>
      <c r="R80" s="5" t="s">
        <v>313</v>
      </c>
      <c r="S80" s="28">
        <v>66219</v>
      </c>
      <c r="T80" s="5" t="str">
        <f>VLOOKUP(Q80,[2]CÓDIGOS!$A$2:$C$2024,3,)</f>
        <v>SISTEMA ELECTRICO</v>
      </c>
      <c r="U80" s="5" t="str">
        <f>VLOOKUP(Q80,[2]CÓDIGOS!$A$2:$D$2024,4,)</f>
        <v>Braker</v>
      </c>
      <c r="V80" s="6" t="str">
        <f>VLOOKUP(Q80,[2]CÓDIGOS!$A$2:$B$2024,2,)</f>
        <v>BREAKER CONTROL</v>
      </c>
    </row>
    <row r="81" spans="1:22" x14ac:dyDescent="0.25">
      <c r="A81" s="16">
        <v>203</v>
      </c>
      <c r="B81" s="17">
        <f>VLOOKUP(A81,'[2]Flota Mina '!$C$5:$D$105,2,FALSE)</f>
        <v>4100</v>
      </c>
      <c r="C81" s="24">
        <v>2019</v>
      </c>
      <c r="D81" s="17" t="str">
        <f t="shared" si="10"/>
        <v>diciembre</v>
      </c>
      <c r="E81" s="18">
        <v>43822</v>
      </c>
      <c r="F81" s="17" t="s">
        <v>156</v>
      </c>
      <c r="G81" s="17" t="s">
        <v>140</v>
      </c>
      <c r="H81" s="20">
        <f t="shared" si="11"/>
        <v>0.61416666666666664</v>
      </c>
      <c r="I81" s="38">
        <f t="shared" si="13"/>
        <v>43822.552557870367</v>
      </c>
      <c r="J81" s="54">
        <f t="shared" si="15"/>
        <v>43822.578148148146</v>
      </c>
      <c r="K81" s="27">
        <f t="shared" si="14"/>
        <v>1.0222685185144655</v>
      </c>
      <c r="L81" s="83">
        <f t="shared" si="9"/>
        <v>24.534444444347173</v>
      </c>
      <c r="M81" s="21" t="s">
        <v>19</v>
      </c>
      <c r="N81" s="21">
        <v>606</v>
      </c>
      <c r="O81" s="21" t="s">
        <v>20</v>
      </c>
      <c r="P81" s="21" t="s">
        <v>29</v>
      </c>
      <c r="Q81" s="22">
        <v>894</v>
      </c>
      <c r="R81" s="3" t="s">
        <v>314</v>
      </c>
      <c r="S81" s="21">
        <v>66531</v>
      </c>
      <c r="T81" s="3" t="str">
        <f>VLOOKUP(Q81,[2]CÓDIGOS!$A$2:$C$2024,3,)</f>
        <v>SISTEMA ELECTRICO</v>
      </c>
      <c r="U81" s="3" t="str">
        <f>VLOOKUP(Q81,[2]CÓDIGOS!$A$2:$D$2024,4,)</f>
        <v>Ventilador sala maquina</v>
      </c>
      <c r="V81" s="4" t="str">
        <f>VLOOKUP(Q81,[2]CÓDIGOS!$A$2:$B$2024,2,)</f>
        <v>VENTILADOR SALA MAQUINA IZQUIERDO</v>
      </c>
    </row>
    <row r="82" spans="1:22" x14ac:dyDescent="0.25">
      <c r="A82" s="23">
        <v>203</v>
      </c>
      <c r="B82" s="24">
        <f>VLOOKUP(A82,'[2]Flota Mina '!$C$5:$D$105,2,FALSE)</f>
        <v>4100</v>
      </c>
      <c r="C82" s="24">
        <v>2019</v>
      </c>
      <c r="D82" s="24" t="str">
        <f t="shared" si="10"/>
        <v>diciembre</v>
      </c>
      <c r="E82" s="25">
        <v>43822</v>
      </c>
      <c r="F82" s="24" t="s">
        <v>261</v>
      </c>
      <c r="G82" s="26">
        <v>3.9768518518518516E-2</v>
      </c>
      <c r="H82" s="27">
        <f t="shared" si="11"/>
        <v>0.95444444444444443</v>
      </c>
      <c r="I82" s="38">
        <f t="shared" si="13"/>
        <v>43822.810208333336</v>
      </c>
      <c r="J82" s="54">
        <f t="shared" si="15"/>
        <v>43822.849976851852</v>
      </c>
      <c r="K82" s="27">
        <f t="shared" si="14"/>
        <v>0.23206018518976634</v>
      </c>
      <c r="L82" s="83">
        <f t="shared" si="9"/>
        <v>5.5694444445543922</v>
      </c>
      <c r="M82" s="28" t="s">
        <v>19</v>
      </c>
      <c r="N82" s="28">
        <v>606</v>
      </c>
      <c r="O82" s="28" t="s">
        <v>20</v>
      </c>
      <c r="P82" s="28" t="s">
        <v>29</v>
      </c>
      <c r="Q82" s="29">
        <v>0</v>
      </c>
      <c r="R82" s="5" t="s">
        <v>315</v>
      </c>
      <c r="S82" s="28">
        <v>66558</v>
      </c>
      <c r="T82" s="5" t="str">
        <f>VLOOKUP(Q82,[2]CÓDIGOS!$A$2:$C$2024,3,)</f>
        <v>SIN INFORMACIÓN</v>
      </c>
      <c r="U82" s="5" t="str">
        <f>VLOOKUP(Q82,[2]CÓDIGOS!$A$2:$D$2024,4,)</f>
        <v>SIN INFORMACION</v>
      </c>
      <c r="V82" s="6" t="str">
        <f>VLOOKUP(Q82,[2]CÓDIGOS!$A$2:$B$2024,2,)</f>
        <v>SIN INFORMACIÓN</v>
      </c>
    </row>
    <row r="83" spans="1:22" x14ac:dyDescent="0.25">
      <c r="A83" s="23">
        <v>203</v>
      </c>
      <c r="B83" s="24">
        <f>VLOOKUP(A83,'[2]Flota Mina '!$C$5:$D$105,2,FALSE)</f>
        <v>4100</v>
      </c>
      <c r="C83" s="24">
        <v>2019</v>
      </c>
      <c r="D83" s="17" t="str">
        <f t="shared" si="10"/>
        <v>diciembre</v>
      </c>
      <c r="E83" s="18">
        <v>43823</v>
      </c>
      <c r="F83" s="17" t="s">
        <v>68</v>
      </c>
      <c r="G83" s="17" t="s">
        <v>114</v>
      </c>
      <c r="H83" s="20">
        <f t="shared" si="11"/>
        <v>0.91</v>
      </c>
      <c r="I83" s="38">
        <f t="shared" si="13"/>
        <v>43823.0778125</v>
      </c>
      <c r="J83" s="54">
        <f t="shared" si="15"/>
        <v>43823.115729166668</v>
      </c>
      <c r="K83" s="27">
        <f t="shared" si="14"/>
        <v>0.2278356481474475</v>
      </c>
      <c r="L83" s="83">
        <f t="shared" si="9"/>
        <v>5.46805555553874</v>
      </c>
      <c r="M83" s="21" t="s">
        <v>19</v>
      </c>
      <c r="N83" s="21">
        <v>606</v>
      </c>
      <c r="O83" s="21" t="s">
        <v>20</v>
      </c>
      <c r="P83" s="21" t="s">
        <v>29</v>
      </c>
      <c r="Q83" s="22">
        <v>0</v>
      </c>
      <c r="R83" s="3" t="s">
        <v>318</v>
      </c>
      <c r="S83" s="21">
        <v>66759</v>
      </c>
      <c r="T83" s="3" t="str">
        <f>VLOOKUP(Q83,[2]CÓDIGOS!$A$2:$C$2024,3,)</f>
        <v>SIN INFORMACIÓN</v>
      </c>
      <c r="U83" s="3" t="str">
        <f>VLOOKUP(Q83,[2]CÓDIGOS!$A$2:$D$2024,4,)</f>
        <v>SIN INFORMACION</v>
      </c>
      <c r="V83" s="4" t="str">
        <f>VLOOKUP(Q83,[2]CÓDIGOS!$A$2:$B$2024,2,)</f>
        <v>SIN INFORMACIÓN</v>
      </c>
    </row>
    <row r="84" spans="1:22" x14ac:dyDescent="0.25">
      <c r="A84" s="16">
        <v>203</v>
      </c>
      <c r="B84" s="17">
        <f>VLOOKUP(A84,'[2]Flota Mina '!$C$5:$D$105,2,FALSE)</f>
        <v>4100</v>
      </c>
      <c r="C84" s="24">
        <v>2019</v>
      </c>
      <c r="D84" s="24" t="str">
        <f t="shared" si="10"/>
        <v>diciembre</v>
      </c>
      <c r="E84" s="25">
        <v>43823</v>
      </c>
      <c r="F84" s="24" t="s">
        <v>316</v>
      </c>
      <c r="G84" s="24" t="s">
        <v>85</v>
      </c>
      <c r="H84" s="27">
        <f t="shared" si="11"/>
        <v>0.64194444444444443</v>
      </c>
      <c r="I84" s="38">
        <f t="shared" si="13"/>
        <v>43823.861504629633</v>
      </c>
      <c r="J84" s="54">
        <f t="shared" si="15"/>
        <v>43823.88825231482</v>
      </c>
      <c r="K84" s="27">
        <f t="shared" si="14"/>
        <v>0.74577546296495711</v>
      </c>
      <c r="L84" s="83">
        <f t="shared" si="9"/>
        <v>17.898611111158971</v>
      </c>
      <c r="M84" s="28" t="s">
        <v>19</v>
      </c>
      <c r="N84" s="28">
        <v>602</v>
      </c>
      <c r="O84" s="28" t="s">
        <v>20</v>
      </c>
      <c r="P84" s="28" t="s">
        <v>37</v>
      </c>
      <c r="Q84" s="29">
        <v>1154</v>
      </c>
      <c r="R84" s="5" t="s">
        <v>317</v>
      </c>
      <c r="S84" s="28">
        <v>66741</v>
      </c>
      <c r="T84" s="5" t="str">
        <f>VLOOKUP(Q84,[2]CÓDIGOS!$A$2:$C$2024,3,)</f>
        <v>SISTEMA HOIST (LEVANTE)</v>
      </c>
      <c r="U84" s="5" t="str">
        <f>VLOOKUP(Q84,[2]CÓDIGOS!$A$2:$D$2024,4,)</f>
        <v>Cables levante</v>
      </c>
      <c r="V84" s="6" t="str">
        <f>VLOOKUP(Q84,[2]CÓDIGOS!$A$2:$B$2024,2,)</f>
        <v>CABLES LEVANTE</v>
      </c>
    </row>
    <row r="85" spans="1:22" x14ac:dyDescent="0.25">
      <c r="A85" s="23">
        <v>203</v>
      </c>
      <c r="B85" s="24">
        <f>VLOOKUP(A85,'[2]Flota Mina '!$C$5:$D$105,2,FALSE)</f>
        <v>4100</v>
      </c>
      <c r="C85" s="24">
        <v>2019</v>
      </c>
      <c r="D85" s="24" t="str">
        <f t="shared" si="10"/>
        <v>diciembre</v>
      </c>
      <c r="E85" s="25">
        <v>43824</v>
      </c>
      <c r="F85" s="26">
        <v>0.75983796296296291</v>
      </c>
      <c r="G85" s="26">
        <v>1.3692129629629629E-2</v>
      </c>
      <c r="H85" s="27">
        <f t="shared" si="11"/>
        <v>0.32861111111111108</v>
      </c>
      <c r="I85" s="38">
        <f t="shared" si="13"/>
        <v>43824.759837962964</v>
      </c>
      <c r="J85" s="54">
        <f t="shared" si="15"/>
        <v>43824.773530092592</v>
      </c>
      <c r="K85" s="27">
        <f t="shared" si="14"/>
        <v>0.87158564814308193</v>
      </c>
      <c r="L85" s="83">
        <f t="shared" si="9"/>
        <v>20.918055555433966</v>
      </c>
      <c r="M85" s="28" t="s">
        <v>19</v>
      </c>
      <c r="N85" s="28">
        <v>719</v>
      </c>
      <c r="O85" s="28" t="s">
        <v>20</v>
      </c>
      <c r="P85" s="28" t="s">
        <v>24</v>
      </c>
      <c r="Q85" s="29">
        <v>71</v>
      </c>
      <c r="R85" s="5" t="s">
        <v>319</v>
      </c>
      <c r="S85" s="28" t="s">
        <v>320</v>
      </c>
      <c r="T85" s="5" t="str">
        <f>VLOOKUP(Q85,[2]CÓDIGOS!$A$2:$C$2024,3,)</f>
        <v>CABINA</v>
      </c>
      <c r="U85" s="5" t="str">
        <f>VLOOKUP(Q85,[2]CÓDIGOS!$A$2:$D$2024,4,)</f>
        <v>Aire acondicionado</v>
      </c>
      <c r="V85" s="6" t="str">
        <f>VLOOKUP(Q85,[2]CÓDIGOS!$A$2:$B$2024,2,)</f>
        <v xml:space="preserve">SISTEMA DE AIRE ACONDICIONADO </v>
      </c>
    </row>
    <row r="86" spans="1:22" x14ac:dyDescent="0.25">
      <c r="A86" s="16">
        <v>203</v>
      </c>
      <c r="B86" s="17">
        <f>VLOOKUP(A86,'[2]Flota Mina '!$C$5:$D$105,2,FALSE)</f>
        <v>4100</v>
      </c>
      <c r="C86" s="24">
        <v>2019</v>
      </c>
      <c r="D86" s="24" t="str">
        <f t="shared" si="10"/>
        <v>diciembre</v>
      </c>
      <c r="E86" s="25">
        <v>43825</v>
      </c>
      <c r="F86" s="26">
        <v>0.27047453703703705</v>
      </c>
      <c r="G86" s="26">
        <v>6.2858796296296301E-2</v>
      </c>
      <c r="H86" s="27">
        <f t="shared" si="11"/>
        <v>1.5086111111111111</v>
      </c>
      <c r="I86" s="38">
        <f t="shared" si="13"/>
        <v>43825.270474537036</v>
      </c>
      <c r="J86" s="54">
        <f t="shared" si="15"/>
        <v>43825.333333333328</v>
      </c>
      <c r="K86" s="27">
        <f t="shared" si="14"/>
        <v>0.49694444444321562</v>
      </c>
      <c r="L86" s="83">
        <f t="shared" si="9"/>
        <v>11.926666666637175</v>
      </c>
      <c r="M86" s="28" t="s">
        <v>19</v>
      </c>
      <c r="N86" s="28">
        <v>607</v>
      </c>
      <c r="O86" s="28" t="s">
        <v>20</v>
      </c>
      <c r="P86" s="28" t="s">
        <v>23</v>
      </c>
      <c r="Q86" s="29">
        <v>184</v>
      </c>
      <c r="R86" s="5" t="s">
        <v>322</v>
      </c>
      <c r="S86" s="28"/>
      <c r="T86" s="5" t="str">
        <f>VLOOKUP(Q86,[2]CÓDIGOS!$A$2:$C$2024,3,)</f>
        <v>ESTRUCTURAS</v>
      </c>
      <c r="U86" s="5" t="str">
        <f>VLOOKUP(Q86,[2]CÓDIGOS!$A$2:$D$2024,4,)</f>
        <v>Balde</v>
      </c>
      <c r="V86" s="6" t="str">
        <f>VLOOKUP(Q86,[2]CÓDIGOS!$A$2:$B$2024,2,)</f>
        <v>PESTILLO BALDE (PICAPORTE O BAR LATCH)</v>
      </c>
    </row>
    <row r="87" spans="1:22" x14ac:dyDescent="0.25">
      <c r="A87" s="23">
        <v>203</v>
      </c>
      <c r="B87" s="24">
        <f>VLOOKUP(A87,'[2]Flota Mina '!$C$5:$D$105,2,FALSE)</f>
        <v>4100</v>
      </c>
      <c r="C87" s="24">
        <v>2019</v>
      </c>
      <c r="D87" s="17" t="str">
        <f t="shared" si="10"/>
        <v>diciembre</v>
      </c>
      <c r="E87" s="18">
        <v>43825</v>
      </c>
      <c r="F87" s="19">
        <v>0.72042824074074074</v>
      </c>
      <c r="G87" s="19">
        <v>1.982638888888889E-2</v>
      </c>
      <c r="H87" s="20">
        <f t="shared" si="11"/>
        <v>0.47583333333333333</v>
      </c>
      <c r="I87" s="38">
        <f t="shared" si="13"/>
        <v>43825.72042824074</v>
      </c>
      <c r="J87" s="54">
        <f t="shared" si="15"/>
        <v>43825.740254629629</v>
      </c>
      <c r="K87" s="27">
        <f t="shared" si="14"/>
        <v>0.38709490741166519</v>
      </c>
      <c r="L87" s="83">
        <f t="shared" si="9"/>
        <v>9.2902777778799646</v>
      </c>
      <c r="M87" s="21" t="s">
        <v>19</v>
      </c>
      <c r="N87" s="21">
        <v>509</v>
      </c>
      <c r="O87" s="21" t="s">
        <v>20</v>
      </c>
      <c r="P87" s="21" t="s">
        <v>27</v>
      </c>
      <c r="Q87" s="22">
        <v>509</v>
      </c>
      <c r="R87" s="3" t="s">
        <v>321</v>
      </c>
      <c r="S87" s="21" t="s">
        <v>154</v>
      </c>
      <c r="T87" s="3" t="str">
        <f>VLOOKUP(Q87,[2]CÓDIGOS!$A$2:$C$2024,3,)</f>
        <v xml:space="preserve">MOTOR DIESEL </v>
      </c>
      <c r="U87" s="3" t="str">
        <f>VLOOKUP(Q87,[2]CÓDIGOS!$A$2:$D$2024,4,)</f>
        <v>SISTEMA ENFRIAMIENTO</v>
      </c>
      <c r="V87" s="4" t="str">
        <f>VLOOKUP(Q87,[2]CÓDIGOS!$A$2:$B$2024,2,)</f>
        <v xml:space="preserve">DUCTOS DE REFRIGERACIÓN </v>
      </c>
    </row>
    <row r="88" spans="1:22" x14ac:dyDescent="0.25">
      <c r="A88" s="16">
        <v>203</v>
      </c>
      <c r="B88" s="17">
        <f>VLOOKUP(A88,'[2]Flota Mina '!$C$5:$D$105,2,FALSE)</f>
        <v>4100</v>
      </c>
      <c r="C88" s="24">
        <v>2019</v>
      </c>
      <c r="D88" s="17" t="str">
        <f t="shared" si="10"/>
        <v>diciembre</v>
      </c>
      <c r="E88" s="18">
        <v>43826</v>
      </c>
      <c r="F88" s="19">
        <v>0.33333333333333331</v>
      </c>
      <c r="G88" s="19">
        <v>0.17060185185185184</v>
      </c>
      <c r="H88" s="20">
        <f t="shared" si="11"/>
        <v>4.0944444444444441</v>
      </c>
      <c r="I88" s="38">
        <f t="shared" si="13"/>
        <v>43826.333333333336</v>
      </c>
      <c r="J88" s="54">
        <f t="shared" si="15"/>
        <v>43826.503935185188</v>
      </c>
      <c r="K88" s="27">
        <f t="shared" si="14"/>
        <v>0.59307870370685123</v>
      </c>
      <c r="L88" s="83">
        <f t="shared" si="9"/>
        <v>14.233888888964429</v>
      </c>
      <c r="M88" s="21" t="s">
        <v>19</v>
      </c>
      <c r="N88" s="21">
        <v>607</v>
      </c>
      <c r="O88" s="21" t="s">
        <v>20</v>
      </c>
      <c r="P88" s="21" t="s">
        <v>23</v>
      </c>
      <c r="Q88" s="22">
        <v>184</v>
      </c>
      <c r="R88" s="3" t="s">
        <v>323</v>
      </c>
      <c r="S88" s="21" t="s">
        <v>322</v>
      </c>
      <c r="T88" s="3" t="str">
        <f>VLOOKUP(Q88,[2]CÓDIGOS!$A$2:$C$2024,3,)</f>
        <v>ESTRUCTURAS</v>
      </c>
      <c r="U88" s="3" t="str">
        <f>VLOOKUP(Q88,[2]CÓDIGOS!$A$2:$D$2024,4,)</f>
        <v>Balde</v>
      </c>
      <c r="V88" s="4" t="str">
        <f>VLOOKUP(Q88,[2]CÓDIGOS!$A$2:$B$2024,2,)</f>
        <v>PESTILLO BALDE (PICAPORTE O BAR LATCH)</v>
      </c>
    </row>
    <row r="89" spans="1:22" x14ac:dyDescent="0.25">
      <c r="A89" s="23">
        <v>203</v>
      </c>
      <c r="B89" s="24">
        <f>VLOOKUP(A89,'[2]Flota Mina '!$C$5:$D$105,2,FALSE)</f>
        <v>4100</v>
      </c>
      <c r="C89" s="24">
        <v>2019</v>
      </c>
      <c r="D89" s="24" t="str">
        <f t="shared" si="10"/>
        <v>diciembre</v>
      </c>
      <c r="E89" s="25">
        <v>43827</v>
      </c>
      <c r="F89" s="26">
        <v>0.46200231481481485</v>
      </c>
      <c r="G89" s="26">
        <v>8.3449074074074078E-2</v>
      </c>
      <c r="H89" s="27">
        <f t="shared" si="11"/>
        <v>2.0027777777777778</v>
      </c>
      <c r="I89" s="38">
        <f t="shared" si="13"/>
        <v>43827.462002314816</v>
      </c>
      <c r="J89" s="54">
        <f t="shared" si="15"/>
        <v>43827.545451388891</v>
      </c>
      <c r="K89" s="27">
        <f t="shared" si="14"/>
        <v>0.95806712962803431</v>
      </c>
      <c r="L89" s="83">
        <f t="shared" si="9"/>
        <v>22.993611111072823</v>
      </c>
      <c r="M89" s="28" t="s">
        <v>19</v>
      </c>
      <c r="N89" s="28">
        <v>607</v>
      </c>
      <c r="O89" s="28" t="s">
        <v>20</v>
      </c>
      <c r="P89" s="28" t="s">
        <v>23</v>
      </c>
      <c r="Q89" s="29">
        <v>123</v>
      </c>
      <c r="R89" s="5" t="s">
        <v>324</v>
      </c>
      <c r="S89" s="28" t="s">
        <v>325</v>
      </c>
      <c r="T89" s="5" t="str">
        <f>VLOOKUP(Q89,[2]CÓDIGOS!$A$2:$C$2024,3,)</f>
        <v>ESTRUCTURAS</v>
      </c>
      <c r="U89" s="5" t="str">
        <f>VLOOKUP(Q89,[2]CÓDIGOS!$A$2:$D$2024,4,)</f>
        <v>Balde</v>
      </c>
      <c r="V89" s="6" t="str">
        <f>VLOOKUP(Q89,[2]CÓDIGOS!$A$2:$B$2024,2,)</f>
        <v>BALDE</v>
      </c>
    </row>
    <row r="90" spans="1:22" x14ac:dyDescent="0.25">
      <c r="A90" s="16">
        <v>203</v>
      </c>
      <c r="B90" s="17">
        <f>VLOOKUP(A90,'[2]Flota Mina '!$C$5:$D$105,2,FALSE)</f>
        <v>4100</v>
      </c>
      <c r="C90" s="24">
        <v>2019</v>
      </c>
      <c r="D90" s="17" t="str">
        <f t="shared" si="10"/>
        <v>diciembre</v>
      </c>
      <c r="E90" s="18">
        <v>43827</v>
      </c>
      <c r="F90" s="19">
        <v>0.91606481481481483</v>
      </c>
      <c r="G90" s="19">
        <v>3.3680555555555554E-2</v>
      </c>
      <c r="H90" s="20">
        <f t="shared" si="11"/>
        <v>0.80833333333333335</v>
      </c>
      <c r="I90" s="38">
        <f t="shared" si="13"/>
        <v>43827.916064814817</v>
      </c>
      <c r="J90" s="54">
        <f t="shared" si="15"/>
        <v>43827.949745370373</v>
      </c>
      <c r="K90" s="27">
        <f t="shared" si="14"/>
        <v>0.37061342592642177</v>
      </c>
      <c r="L90" s="83">
        <f t="shared" si="9"/>
        <v>8.8947222222341225</v>
      </c>
      <c r="M90" s="21" t="s">
        <v>19</v>
      </c>
      <c r="N90" s="21">
        <v>606</v>
      </c>
      <c r="O90" s="21" t="s">
        <v>20</v>
      </c>
      <c r="P90" s="21" t="s">
        <v>29</v>
      </c>
      <c r="Q90" s="22">
        <v>898</v>
      </c>
      <c r="R90" s="3" t="s">
        <v>326</v>
      </c>
      <c r="S90" s="21" t="s">
        <v>327</v>
      </c>
      <c r="T90" s="3" t="str">
        <f>VLOOKUP(Q90,[2]CÓDIGOS!$A$2:$C$2024,3,)</f>
        <v>SISTEMA ELECTRICO</v>
      </c>
      <c r="U90" s="3" t="str">
        <f>VLOOKUP(Q90,[2]CÓDIGOS!$A$2:$D$2024,4,)</f>
        <v>Braker</v>
      </c>
      <c r="V90" s="4" t="str">
        <f>VLOOKUP(Q90,[2]CÓDIGOS!$A$2:$B$2024,2,)</f>
        <v>BREAKER CONTROL</v>
      </c>
    </row>
    <row r="91" spans="1:22" x14ac:dyDescent="0.25">
      <c r="A91" s="23">
        <v>203</v>
      </c>
      <c r="B91" s="24">
        <f>VLOOKUP(A91,'[2]Flota Mina '!$C$5:$D$105,2,FALSE)</f>
        <v>4100</v>
      </c>
      <c r="C91" s="24">
        <v>2019</v>
      </c>
      <c r="D91" s="17" t="str">
        <f t="shared" si="10"/>
        <v>diciembre</v>
      </c>
      <c r="E91" s="18">
        <v>43828</v>
      </c>
      <c r="F91" s="19">
        <v>2.2685185185185183E-2</v>
      </c>
      <c r="G91" s="19">
        <v>1.4270833333333335E-2</v>
      </c>
      <c r="H91" s="20">
        <f t="shared" si="11"/>
        <v>0.34250000000000003</v>
      </c>
      <c r="I91" s="38">
        <f t="shared" si="13"/>
        <v>43828.022685185184</v>
      </c>
      <c r="J91" s="54">
        <f t="shared" si="15"/>
        <v>43828.036956018521</v>
      </c>
      <c r="K91" s="27">
        <f t="shared" si="14"/>
        <v>7.2939814810524695E-2</v>
      </c>
      <c r="L91" s="83">
        <f t="shared" si="9"/>
        <v>1.7505555554525927</v>
      </c>
      <c r="M91" s="21" t="s">
        <v>19</v>
      </c>
      <c r="N91" s="21">
        <v>607</v>
      </c>
      <c r="O91" s="21" t="s">
        <v>20</v>
      </c>
      <c r="P91" s="21" t="s">
        <v>23</v>
      </c>
      <c r="Q91" s="22">
        <v>223</v>
      </c>
      <c r="R91" s="3" t="s">
        <v>329</v>
      </c>
      <c r="S91" s="21" t="s">
        <v>188</v>
      </c>
      <c r="T91" s="3" t="str">
        <f>VLOOKUP(Q91,[2]CÓDIGOS!$A$2:$C$2024,3,)</f>
        <v>ESTRUCTURAS</v>
      </c>
      <c r="U91" s="3" t="str">
        <f>VLOOKUP(Q91,[2]CÓDIGOS!$A$2:$D$2024,4,)</f>
        <v>Rodado</v>
      </c>
      <c r="V91" s="4" t="str">
        <f>VLOOKUP(Q91,[2]CÓDIGOS!$A$2:$B$2024,2,)</f>
        <v>ZAPATAS DERECHA</v>
      </c>
    </row>
    <row r="92" spans="1:22" x14ac:dyDescent="0.25">
      <c r="A92" s="16">
        <v>203</v>
      </c>
      <c r="B92" s="17">
        <f>VLOOKUP(A92,'[2]Flota Mina '!$C$5:$D$105,2,FALSE)</f>
        <v>4100</v>
      </c>
      <c r="C92" s="24">
        <v>2019</v>
      </c>
      <c r="D92" s="24" t="str">
        <f t="shared" si="10"/>
        <v>diciembre</v>
      </c>
      <c r="E92" s="25">
        <v>43828</v>
      </c>
      <c r="F92" s="26">
        <v>0.39185185185185184</v>
      </c>
      <c r="G92" s="26">
        <v>2.9097222222222222E-2</v>
      </c>
      <c r="H92" s="27">
        <f t="shared" si="11"/>
        <v>0.69833333333333336</v>
      </c>
      <c r="I92" s="38">
        <f t="shared" si="13"/>
        <v>43828.391851851855</v>
      </c>
      <c r="J92" s="54">
        <f t="shared" si="15"/>
        <v>43828.420949074076</v>
      </c>
      <c r="K92" s="27">
        <f t="shared" si="14"/>
        <v>0.35489583333401242</v>
      </c>
      <c r="L92" s="83">
        <f t="shared" si="9"/>
        <v>8.5175000000162981</v>
      </c>
      <c r="M92" s="28" t="s">
        <v>19</v>
      </c>
      <c r="N92" s="28">
        <v>607</v>
      </c>
      <c r="O92" s="28" t="s">
        <v>20</v>
      </c>
      <c r="P92" s="28" t="s">
        <v>23</v>
      </c>
      <c r="Q92" s="29">
        <v>123</v>
      </c>
      <c r="R92" s="5" t="s">
        <v>328</v>
      </c>
      <c r="S92" s="28" t="s">
        <v>183</v>
      </c>
      <c r="T92" s="5" t="str">
        <f>VLOOKUP(Q92,[2]CÓDIGOS!$A$2:$C$2024,3,)</f>
        <v>ESTRUCTURAS</v>
      </c>
      <c r="U92" s="5" t="str">
        <f>VLOOKUP(Q92,[2]CÓDIGOS!$A$2:$D$2024,4,)</f>
        <v>Balde</v>
      </c>
      <c r="V92" s="6" t="str">
        <f>VLOOKUP(Q92,[2]CÓDIGOS!$A$2:$B$2024,2,)</f>
        <v>BALDE</v>
      </c>
    </row>
    <row r="93" spans="1:22" x14ac:dyDescent="0.25">
      <c r="A93" s="23">
        <v>203</v>
      </c>
      <c r="B93" s="24">
        <f>VLOOKUP(A93,'[2]Flota Mina '!$C$5:$D$105,2,FALSE)</f>
        <v>4100</v>
      </c>
      <c r="C93" s="24">
        <v>2019</v>
      </c>
      <c r="D93" s="24" t="str">
        <f t="shared" si="10"/>
        <v>diciembre</v>
      </c>
      <c r="E93" s="25">
        <v>43830</v>
      </c>
      <c r="F93" s="24" t="s">
        <v>330</v>
      </c>
      <c r="G93" s="24" t="s">
        <v>129</v>
      </c>
      <c r="H93" s="27">
        <f t="shared" si="11"/>
        <v>0.64611111111111108</v>
      </c>
      <c r="I93" s="38">
        <f t="shared" si="13"/>
        <v>43830.433333333334</v>
      </c>
      <c r="J93" s="54">
        <f t="shared" si="15"/>
        <v>43830.46025462963</v>
      </c>
      <c r="K93" s="27">
        <f t="shared" si="14"/>
        <v>2.0123842592583969</v>
      </c>
      <c r="L93" s="83">
        <f t="shared" si="9"/>
        <v>48.297222222201526</v>
      </c>
      <c r="M93" s="28" t="s">
        <v>19</v>
      </c>
      <c r="N93" s="28">
        <v>607</v>
      </c>
      <c r="O93" s="28" t="s">
        <v>20</v>
      </c>
      <c r="P93" s="28" t="s">
        <v>23</v>
      </c>
      <c r="Q93" s="29">
        <v>129</v>
      </c>
      <c r="R93" s="5" t="s">
        <v>331</v>
      </c>
      <c r="S93" s="28" t="s">
        <v>332</v>
      </c>
      <c r="T93" s="5" t="str">
        <f>VLOOKUP(Q93,[2]CÓDIGOS!$A$2:$C$2024,3,)</f>
        <v>ESTRUCTURAS</v>
      </c>
      <c r="U93" s="5" t="str">
        <f>VLOOKUP(Q93,[2]CÓDIGOS!$A$2:$D$2024,4,)</f>
        <v>Bastidor</v>
      </c>
      <c r="V93" s="6" t="str">
        <f>VLOOKUP(Q93,[2]CÓDIGOS!$A$2:$B$2024,2,)</f>
        <v>BASTIDOR (SIDE FRAME) DERECHO</v>
      </c>
    </row>
  </sheetData>
  <autoFilter ref="C1:V1" xr:uid="{7C3B77CC-7A92-4ADF-8BC4-749CFC907923}">
    <sortState xmlns:xlrd2="http://schemas.microsoft.com/office/spreadsheetml/2017/richdata2" ref="C2:V118">
      <sortCondition ref="I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2018C-7841-4B08-BC74-25C0B71D2B1E}">
  <dimension ref="A1:AE95"/>
  <sheetViews>
    <sheetView showGridLines="0" topLeftCell="B1" zoomScale="80" zoomScaleNormal="80" workbookViewId="0">
      <selection activeCell="Q25" sqref="Q25"/>
    </sheetView>
  </sheetViews>
  <sheetFormatPr baseColWidth="10" defaultColWidth="10.7109375" defaultRowHeight="15" x14ac:dyDescent="0.25"/>
  <cols>
    <col min="1" max="1" width="7.7109375" style="2" customWidth="1"/>
    <col min="2" max="2" width="12.85546875" customWidth="1"/>
    <col min="3" max="3" width="12.5703125" style="2" customWidth="1"/>
    <col min="4" max="4" width="3.85546875" customWidth="1"/>
    <col min="13" max="13" width="6.140625" customWidth="1"/>
  </cols>
  <sheetData>
    <row r="1" spans="1:31" ht="15.75" thickBot="1" x14ac:dyDescent="0.3"/>
    <row r="2" spans="1:31" ht="15.75" thickBot="1" x14ac:dyDescent="0.3">
      <c r="A2" s="86" t="s">
        <v>336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8"/>
    </row>
    <row r="4" spans="1:31" ht="45.75" thickBot="1" x14ac:dyDescent="0.3">
      <c r="A4" s="63" t="s">
        <v>337</v>
      </c>
      <c r="B4" s="63" t="s">
        <v>339</v>
      </c>
      <c r="C4" s="63" t="s">
        <v>340</v>
      </c>
    </row>
    <row r="5" spans="1:31" x14ac:dyDescent="0.25">
      <c r="A5" s="60">
        <v>1</v>
      </c>
      <c r="B5" s="61">
        <v>33.728611111000646</v>
      </c>
      <c r="C5" s="61">
        <f>B5</f>
        <v>33.728611111000646</v>
      </c>
      <c r="N5" s="55" t="s">
        <v>341</v>
      </c>
      <c r="S5" s="89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1"/>
    </row>
    <row r="6" spans="1:31" x14ac:dyDescent="0.25">
      <c r="A6" s="60">
        <v>2</v>
      </c>
      <c r="B6" s="61">
        <v>41.80222222226439</v>
      </c>
      <c r="C6" s="61">
        <f>B6+C5</f>
        <v>75.530833333265036</v>
      </c>
      <c r="S6" s="92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4"/>
    </row>
    <row r="7" spans="1:31" x14ac:dyDescent="0.25">
      <c r="A7" s="60">
        <v>3</v>
      </c>
      <c r="B7" s="61">
        <v>69.32888888893649</v>
      </c>
      <c r="C7" s="61">
        <f>B7+C6</f>
        <v>144.85972222220153</v>
      </c>
      <c r="N7" t="s">
        <v>342</v>
      </c>
      <c r="O7" s="58">
        <f>SUM(C5:C95)</f>
        <v>96975.20055551792</v>
      </c>
      <c r="S7" s="92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4"/>
    </row>
    <row r="8" spans="1:31" x14ac:dyDescent="0.25">
      <c r="A8" s="60">
        <v>4</v>
      </c>
      <c r="B8" s="61">
        <v>30.292222222255077</v>
      </c>
      <c r="C8" s="61">
        <f t="shared" ref="C8:C71" si="0">B8+C7</f>
        <v>175.1519444444566</v>
      </c>
      <c r="N8" t="s">
        <v>343</v>
      </c>
      <c r="O8">
        <v>91</v>
      </c>
      <c r="S8" s="92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4"/>
    </row>
    <row r="9" spans="1:31" x14ac:dyDescent="0.25">
      <c r="A9" s="60">
        <v>5</v>
      </c>
      <c r="B9" s="61">
        <v>51.340555555536412</v>
      </c>
      <c r="C9" s="61">
        <f t="shared" si="0"/>
        <v>226.49249999999302</v>
      </c>
      <c r="N9" t="s">
        <v>344</v>
      </c>
      <c r="O9" s="58">
        <f>C95</f>
        <v>1960.0897222213098</v>
      </c>
      <c r="S9" s="92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4"/>
    </row>
    <row r="10" spans="1:31" x14ac:dyDescent="0.25">
      <c r="A10" s="60">
        <v>6</v>
      </c>
      <c r="B10" s="61">
        <v>7.3997222223551944</v>
      </c>
      <c r="C10" s="61">
        <f t="shared" si="0"/>
        <v>233.89222222234821</v>
      </c>
      <c r="S10" s="92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4"/>
    </row>
    <row r="11" spans="1:31" x14ac:dyDescent="0.25">
      <c r="A11" s="60">
        <v>7</v>
      </c>
      <c r="B11" s="61">
        <v>84.477222222194541</v>
      </c>
      <c r="C11" s="61">
        <f t="shared" si="0"/>
        <v>318.36944444454275</v>
      </c>
      <c r="N11" t="s">
        <v>345</v>
      </c>
      <c r="O11">
        <f>(O7/O8-O9/2)/(O9*SQRT(1/(12*O8)))</f>
        <v>1.4434234886594337</v>
      </c>
      <c r="S11" s="92"/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4"/>
    </row>
    <row r="12" spans="1:31" x14ac:dyDescent="0.25">
      <c r="A12" s="60">
        <v>8</v>
      </c>
      <c r="B12" s="61">
        <v>31.607499999983702</v>
      </c>
      <c r="C12" s="61">
        <f t="shared" si="0"/>
        <v>349.97694444452645</v>
      </c>
      <c r="S12" s="92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4"/>
    </row>
    <row r="13" spans="1:31" x14ac:dyDescent="0.25">
      <c r="A13" s="60">
        <v>9</v>
      </c>
      <c r="B13" s="61">
        <v>52.954166666837409</v>
      </c>
      <c r="C13" s="61">
        <f t="shared" si="0"/>
        <v>402.93111111136386</v>
      </c>
      <c r="M13" s="66" t="s">
        <v>375</v>
      </c>
      <c r="N13" t="s">
        <v>346</v>
      </c>
      <c r="S13" s="92"/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4"/>
    </row>
    <row r="14" spans="1:31" x14ac:dyDescent="0.25">
      <c r="A14" s="60">
        <v>10</v>
      </c>
      <c r="B14" s="61">
        <v>8.2563888888107613</v>
      </c>
      <c r="C14" s="61">
        <f t="shared" si="0"/>
        <v>411.18750000017462</v>
      </c>
      <c r="M14" s="66"/>
      <c r="N14" s="64" t="s">
        <v>347</v>
      </c>
      <c r="O14">
        <v>0.5</v>
      </c>
      <c r="S14" s="92"/>
      <c r="T14" s="93"/>
      <c r="U14" s="93"/>
      <c r="V14" s="93"/>
      <c r="W14" s="93"/>
      <c r="X14" s="93"/>
      <c r="Y14" s="93"/>
      <c r="Z14" s="93"/>
      <c r="AA14" s="93"/>
      <c r="AB14" s="93"/>
      <c r="AC14" s="93"/>
      <c r="AD14" s="93"/>
      <c r="AE14" s="94"/>
    </row>
    <row r="15" spans="1:31" x14ac:dyDescent="0.25">
      <c r="A15" s="60">
        <v>11</v>
      </c>
      <c r="B15" s="61">
        <v>7.2477777778403834</v>
      </c>
      <c r="C15" s="61">
        <f t="shared" si="0"/>
        <v>418.43527777801501</v>
      </c>
      <c r="M15" s="66"/>
      <c r="N15" s="65" t="s">
        <v>348</v>
      </c>
      <c r="S15" s="92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4"/>
    </row>
    <row r="16" spans="1:31" x14ac:dyDescent="0.25">
      <c r="A16" s="60">
        <v>12</v>
      </c>
      <c r="B16" s="61">
        <v>0.16111111105419695</v>
      </c>
      <c r="C16" s="61">
        <f t="shared" si="0"/>
        <v>418.5963888890692</v>
      </c>
      <c r="M16" s="66"/>
      <c r="S16" s="92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4"/>
    </row>
    <row r="17" spans="1:31" x14ac:dyDescent="0.25">
      <c r="A17" s="60">
        <v>13</v>
      </c>
      <c r="B17" s="61">
        <v>6.8577777776517905</v>
      </c>
      <c r="C17" s="61">
        <f t="shared" si="0"/>
        <v>425.45416666672099</v>
      </c>
      <c r="M17" s="66"/>
      <c r="N17" t="s">
        <v>349</v>
      </c>
      <c r="S17" s="92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4"/>
    </row>
    <row r="18" spans="1:31" x14ac:dyDescent="0.25">
      <c r="A18" s="60">
        <v>14</v>
      </c>
      <c r="B18" s="61">
        <v>5.1899999999441206</v>
      </c>
      <c r="C18" s="61">
        <f t="shared" si="0"/>
        <v>430.64416666666511</v>
      </c>
      <c r="M18" s="66"/>
      <c r="S18" s="92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4"/>
    </row>
    <row r="19" spans="1:31" x14ac:dyDescent="0.25">
      <c r="A19" s="60">
        <v>15</v>
      </c>
      <c r="B19" s="61">
        <v>6.8233333333628252</v>
      </c>
      <c r="C19" s="61">
        <f t="shared" si="0"/>
        <v>437.46750000002794</v>
      </c>
      <c r="M19" s="66" t="s">
        <v>376</v>
      </c>
      <c r="N19" t="s">
        <v>346</v>
      </c>
      <c r="S19" s="92"/>
      <c r="T19" s="93"/>
      <c r="U19" s="93"/>
      <c r="V19" s="93"/>
      <c r="W19" s="93"/>
      <c r="X19" s="93"/>
      <c r="Y19" s="93"/>
      <c r="Z19" s="93"/>
      <c r="AA19" s="93"/>
      <c r="AB19" s="93"/>
      <c r="AC19" s="93"/>
      <c r="AD19" s="93"/>
      <c r="AE19" s="94"/>
    </row>
    <row r="20" spans="1:31" x14ac:dyDescent="0.25">
      <c r="A20" s="60">
        <v>16</v>
      </c>
      <c r="B20" s="61">
        <v>0.88722222234355286</v>
      </c>
      <c r="C20" s="61">
        <f t="shared" si="0"/>
        <v>438.35472222237149</v>
      </c>
      <c r="M20" s="66"/>
      <c r="N20" s="64" t="s">
        <v>347</v>
      </c>
      <c r="O20">
        <v>0.1</v>
      </c>
      <c r="S20" s="92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4"/>
    </row>
    <row r="21" spans="1:31" x14ac:dyDescent="0.25">
      <c r="A21" s="60">
        <v>17</v>
      </c>
      <c r="B21" s="61">
        <v>1.9233333332813345</v>
      </c>
      <c r="C21" s="61">
        <f t="shared" si="0"/>
        <v>440.27805555565283</v>
      </c>
      <c r="M21" s="66"/>
      <c r="N21" s="65" t="s">
        <v>383</v>
      </c>
      <c r="S21" s="92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4"/>
    </row>
    <row r="22" spans="1:31" x14ac:dyDescent="0.25">
      <c r="A22" s="60">
        <v>18</v>
      </c>
      <c r="B22" s="61">
        <v>1.9927777777193114</v>
      </c>
      <c r="C22" s="61">
        <f t="shared" si="0"/>
        <v>442.27083333337214</v>
      </c>
      <c r="M22" s="66"/>
      <c r="S22" s="92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4"/>
    </row>
    <row r="23" spans="1:31" x14ac:dyDescent="0.25">
      <c r="A23" s="60">
        <v>19</v>
      </c>
      <c r="B23" s="61">
        <v>9.8924999997834675</v>
      </c>
      <c r="C23" s="61">
        <f t="shared" si="0"/>
        <v>452.16333333315561</v>
      </c>
      <c r="M23" s="66"/>
      <c r="N23" t="s">
        <v>384</v>
      </c>
      <c r="S23" s="92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4"/>
    </row>
    <row r="24" spans="1:31" x14ac:dyDescent="0.25">
      <c r="A24" s="60">
        <v>20</v>
      </c>
      <c r="B24" s="61">
        <v>1.7955555556691252</v>
      </c>
      <c r="C24" s="61">
        <f t="shared" si="0"/>
        <v>453.95888888882473</v>
      </c>
      <c r="M24" s="66"/>
      <c r="S24" s="92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4"/>
    </row>
    <row r="25" spans="1:31" x14ac:dyDescent="0.25">
      <c r="A25" s="60">
        <v>21</v>
      </c>
      <c r="B25" s="61">
        <v>9.6563888888340443</v>
      </c>
      <c r="C25" s="61">
        <f t="shared" si="0"/>
        <v>463.61527777765878</v>
      </c>
      <c r="M25" s="66"/>
      <c r="S25" s="92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4"/>
    </row>
    <row r="26" spans="1:31" x14ac:dyDescent="0.25">
      <c r="A26" s="60">
        <v>22</v>
      </c>
      <c r="B26" s="61">
        <v>24</v>
      </c>
      <c r="C26" s="61">
        <f t="shared" si="0"/>
        <v>487.61527777765878</v>
      </c>
      <c r="M26" s="66"/>
      <c r="S26" s="92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4"/>
    </row>
    <row r="27" spans="1:31" ht="15.75" thickBot="1" x14ac:dyDescent="0.3">
      <c r="A27" s="60">
        <v>23</v>
      </c>
      <c r="B27" s="61">
        <v>14.795277777768206</v>
      </c>
      <c r="C27" s="61">
        <f t="shared" si="0"/>
        <v>502.41055555542698</v>
      </c>
      <c r="M27" s="66"/>
      <c r="S27" s="95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7"/>
    </row>
    <row r="28" spans="1:31" x14ac:dyDescent="0.25">
      <c r="A28" s="60">
        <v>24</v>
      </c>
      <c r="B28" s="61">
        <v>1.7211111111100763</v>
      </c>
      <c r="C28" s="61">
        <f t="shared" si="0"/>
        <v>504.13166666653706</v>
      </c>
      <c r="M28" s="66"/>
    </row>
    <row r="29" spans="1:31" x14ac:dyDescent="0.25">
      <c r="A29" s="60">
        <v>25</v>
      </c>
      <c r="B29" s="61">
        <v>8.3938888888224028</v>
      </c>
      <c r="C29" s="61">
        <f t="shared" si="0"/>
        <v>512.52555555535946</v>
      </c>
    </row>
    <row r="30" spans="1:31" x14ac:dyDescent="0.25">
      <c r="A30" s="60">
        <v>26</v>
      </c>
      <c r="B30" s="61">
        <v>25.402777777751908</v>
      </c>
      <c r="C30" s="61">
        <f t="shared" si="0"/>
        <v>537.92833333311137</v>
      </c>
    </row>
    <row r="31" spans="1:31" x14ac:dyDescent="0.25">
      <c r="A31" s="60">
        <v>27</v>
      </c>
      <c r="B31" s="61">
        <v>6.1652777778217569</v>
      </c>
      <c r="C31" s="61">
        <f t="shared" si="0"/>
        <v>544.09361111093313</v>
      </c>
    </row>
    <row r="32" spans="1:31" x14ac:dyDescent="0.25">
      <c r="A32" s="60">
        <v>28</v>
      </c>
      <c r="B32" s="61">
        <v>0.5816666666069068</v>
      </c>
      <c r="C32" s="61">
        <f t="shared" si="0"/>
        <v>544.67527777754003</v>
      </c>
    </row>
    <row r="33" spans="1:3" x14ac:dyDescent="0.25">
      <c r="A33" s="60">
        <v>29</v>
      </c>
      <c r="B33" s="61">
        <v>72.519166666665114</v>
      </c>
      <c r="C33" s="61">
        <f t="shared" si="0"/>
        <v>617.19444444420515</v>
      </c>
    </row>
    <row r="34" spans="1:3" x14ac:dyDescent="0.25">
      <c r="A34" s="60">
        <v>30</v>
      </c>
      <c r="B34" s="61">
        <v>19.283333333325572</v>
      </c>
      <c r="C34" s="61">
        <f t="shared" si="0"/>
        <v>636.47777777753072</v>
      </c>
    </row>
    <row r="35" spans="1:3" x14ac:dyDescent="0.25">
      <c r="A35" s="60">
        <v>31</v>
      </c>
      <c r="B35" s="61">
        <v>76.417777777765878</v>
      </c>
      <c r="C35" s="61">
        <f t="shared" si="0"/>
        <v>712.8955555552966</v>
      </c>
    </row>
    <row r="36" spans="1:3" x14ac:dyDescent="0.25">
      <c r="A36" s="60">
        <v>32</v>
      </c>
      <c r="B36" s="61">
        <v>107.25138888886431</v>
      </c>
      <c r="C36" s="61">
        <f t="shared" si="0"/>
        <v>820.14694444416091</v>
      </c>
    </row>
    <row r="37" spans="1:3" x14ac:dyDescent="0.25">
      <c r="A37" s="60">
        <v>33</v>
      </c>
      <c r="B37" s="61">
        <v>12.37083333323244</v>
      </c>
      <c r="C37" s="61">
        <f t="shared" si="0"/>
        <v>832.51777777739335</v>
      </c>
    </row>
    <row r="38" spans="1:3" x14ac:dyDescent="0.25">
      <c r="A38" s="60">
        <v>34</v>
      </c>
      <c r="B38" s="61">
        <v>18.006666666653473</v>
      </c>
      <c r="C38" s="61">
        <f t="shared" si="0"/>
        <v>850.52444444404682</v>
      </c>
    </row>
    <row r="39" spans="1:3" x14ac:dyDescent="0.25">
      <c r="A39" s="60">
        <v>35</v>
      </c>
      <c r="B39" s="61">
        <v>13.276388889004011</v>
      </c>
      <c r="C39" s="61">
        <f t="shared" si="0"/>
        <v>863.80083333305083</v>
      </c>
    </row>
    <row r="40" spans="1:3" x14ac:dyDescent="0.25">
      <c r="A40" s="60">
        <v>36</v>
      </c>
      <c r="B40" s="61">
        <v>16.411388888955116</v>
      </c>
      <c r="C40" s="61">
        <f t="shared" si="0"/>
        <v>880.21222222200595</v>
      </c>
    </row>
    <row r="41" spans="1:3" x14ac:dyDescent="0.25">
      <c r="A41" s="60">
        <v>37</v>
      </c>
      <c r="B41" s="61">
        <v>33.766111111035571</v>
      </c>
      <c r="C41" s="61">
        <f t="shared" si="0"/>
        <v>913.97833333304152</v>
      </c>
    </row>
    <row r="42" spans="1:3" x14ac:dyDescent="0.25">
      <c r="A42" s="60">
        <v>38</v>
      </c>
      <c r="B42" s="61">
        <v>9.2513888888061047</v>
      </c>
      <c r="C42" s="61">
        <f t="shared" si="0"/>
        <v>923.22972222184762</v>
      </c>
    </row>
    <row r="43" spans="1:3" x14ac:dyDescent="0.25">
      <c r="A43" s="60">
        <v>39</v>
      </c>
      <c r="B43" s="61">
        <v>4.2008333334233612</v>
      </c>
      <c r="C43" s="61">
        <f t="shared" si="0"/>
        <v>927.43055555527098</v>
      </c>
    </row>
    <row r="44" spans="1:3" x14ac:dyDescent="0.25">
      <c r="A44" s="60">
        <v>40</v>
      </c>
      <c r="B44" s="61">
        <v>12.824444444384426</v>
      </c>
      <c r="C44" s="61">
        <f t="shared" si="0"/>
        <v>940.25499999965541</v>
      </c>
    </row>
    <row r="45" spans="1:3" x14ac:dyDescent="0.25">
      <c r="A45" s="60">
        <v>41</v>
      </c>
      <c r="B45" s="61">
        <v>9.9488888889318332</v>
      </c>
      <c r="C45" s="61">
        <f t="shared" si="0"/>
        <v>950.20388888858724</v>
      </c>
    </row>
    <row r="46" spans="1:3" x14ac:dyDescent="0.25">
      <c r="A46" s="60">
        <v>42</v>
      </c>
      <c r="B46" s="61">
        <v>38.060833333292976</v>
      </c>
      <c r="C46" s="61">
        <f t="shared" si="0"/>
        <v>988.26472222188022</v>
      </c>
    </row>
    <row r="47" spans="1:3" x14ac:dyDescent="0.25">
      <c r="A47" s="60">
        <v>43</v>
      </c>
      <c r="B47" s="61">
        <v>5.12361111107748</v>
      </c>
      <c r="C47" s="61">
        <f t="shared" si="0"/>
        <v>993.3883333329577</v>
      </c>
    </row>
    <row r="48" spans="1:3" x14ac:dyDescent="0.25">
      <c r="A48" s="60">
        <v>44</v>
      </c>
      <c r="B48" s="61">
        <v>69.629722222220153</v>
      </c>
      <c r="C48" s="61">
        <f t="shared" si="0"/>
        <v>1063.0180555551779</v>
      </c>
    </row>
    <row r="49" spans="1:3" x14ac:dyDescent="0.25">
      <c r="A49" s="60">
        <v>45</v>
      </c>
      <c r="B49" s="61">
        <v>24</v>
      </c>
      <c r="C49" s="61">
        <f t="shared" si="0"/>
        <v>1087.0180555551779</v>
      </c>
    </row>
    <row r="50" spans="1:3" x14ac:dyDescent="0.25">
      <c r="A50" s="60">
        <v>46</v>
      </c>
      <c r="B50" s="61">
        <v>6.250277777784504</v>
      </c>
      <c r="C50" s="61">
        <f t="shared" si="0"/>
        <v>1093.2683333329624</v>
      </c>
    </row>
    <row r="51" spans="1:3" x14ac:dyDescent="0.25">
      <c r="A51" s="60">
        <v>47</v>
      </c>
      <c r="B51" s="61">
        <v>72.258333333302289</v>
      </c>
      <c r="C51" s="61">
        <f t="shared" si="0"/>
        <v>1165.5266666662646</v>
      </c>
    </row>
    <row r="52" spans="1:3" x14ac:dyDescent="0.25">
      <c r="A52" s="60">
        <v>48</v>
      </c>
      <c r="B52" s="61">
        <v>24.371944444428664</v>
      </c>
      <c r="C52" s="61">
        <f t="shared" si="0"/>
        <v>1189.8986111106933</v>
      </c>
    </row>
    <row r="53" spans="1:3" x14ac:dyDescent="0.25">
      <c r="A53" s="60">
        <v>49</v>
      </c>
      <c r="B53" s="61">
        <v>8.8791666667093523</v>
      </c>
      <c r="C53" s="61">
        <f t="shared" si="0"/>
        <v>1198.7777777774027</v>
      </c>
    </row>
    <row r="54" spans="1:3" x14ac:dyDescent="0.25">
      <c r="A54" s="60">
        <v>50</v>
      </c>
      <c r="B54" s="61">
        <v>30.532222222129349</v>
      </c>
      <c r="C54" s="61">
        <f t="shared" si="0"/>
        <v>1229.309999999532</v>
      </c>
    </row>
    <row r="55" spans="1:3" x14ac:dyDescent="0.25">
      <c r="A55" s="60">
        <v>51</v>
      </c>
      <c r="B55" s="61">
        <v>26.266111111035571</v>
      </c>
      <c r="C55" s="61">
        <f t="shared" si="0"/>
        <v>1255.5761111105676</v>
      </c>
    </row>
    <row r="56" spans="1:3" x14ac:dyDescent="0.25">
      <c r="A56" s="60">
        <v>52</v>
      </c>
      <c r="B56" s="61">
        <v>18.085277777805459</v>
      </c>
      <c r="C56" s="61">
        <f t="shared" si="0"/>
        <v>1273.661388888373</v>
      </c>
    </row>
    <row r="57" spans="1:3" x14ac:dyDescent="0.25">
      <c r="A57" s="60">
        <v>53</v>
      </c>
      <c r="B57" s="61">
        <v>0.49194444454042241</v>
      </c>
      <c r="C57" s="61">
        <f t="shared" si="0"/>
        <v>1274.1533333329135</v>
      </c>
    </row>
    <row r="58" spans="1:3" x14ac:dyDescent="0.25">
      <c r="A58" s="60">
        <v>54</v>
      </c>
      <c r="B58" s="61">
        <v>2.5405555555480532</v>
      </c>
      <c r="C58" s="61">
        <f t="shared" si="0"/>
        <v>1276.6938888884615</v>
      </c>
    </row>
    <row r="59" spans="1:3" x14ac:dyDescent="0.25">
      <c r="A59" s="60">
        <v>55</v>
      </c>
      <c r="B59" s="61">
        <v>8.5058333332417533</v>
      </c>
      <c r="C59" s="61">
        <f t="shared" si="0"/>
        <v>1285.1997222217033</v>
      </c>
    </row>
    <row r="60" spans="1:3" x14ac:dyDescent="0.25">
      <c r="A60" s="60">
        <v>56</v>
      </c>
      <c r="B60" s="61">
        <v>0.20638888876419514</v>
      </c>
      <c r="C60" s="61">
        <f t="shared" si="0"/>
        <v>1285.4061111104675</v>
      </c>
    </row>
    <row r="61" spans="1:3" x14ac:dyDescent="0.25">
      <c r="A61" s="60">
        <v>57</v>
      </c>
      <c r="B61" s="61">
        <v>4.7908333333907649</v>
      </c>
      <c r="C61" s="61">
        <f t="shared" si="0"/>
        <v>1290.1969444438582</v>
      </c>
    </row>
    <row r="62" spans="1:3" x14ac:dyDescent="0.25">
      <c r="A62" s="60">
        <v>58</v>
      </c>
      <c r="B62" s="61">
        <v>10.969444444344845</v>
      </c>
      <c r="C62" s="61">
        <f t="shared" si="0"/>
        <v>1301.1663888882031</v>
      </c>
    </row>
    <row r="63" spans="1:3" x14ac:dyDescent="0.25">
      <c r="A63" s="60">
        <v>59</v>
      </c>
      <c r="B63" s="61">
        <v>5.840555555478204</v>
      </c>
      <c r="C63" s="61">
        <f t="shared" si="0"/>
        <v>1307.0069444436813</v>
      </c>
    </row>
    <row r="64" spans="1:3" x14ac:dyDescent="0.25">
      <c r="A64" s="60">
        <v>60</v>
      </c>
      <c r="B64" s="61">
        <v>6.9763888890738599</v>
      </c>
      <c r="C64" s="61">
        <f t="shared" si="0"/>
        <v>1313.9833333327551</v>
      </c>
    </row>
    <row r="65" spans="1:3" x14ac:dyDescent="0.25">
      <c r="A65" s="60">
        <v>61</v>
      </c>
      <c r="B65" s="61">
        <v>4.3030555554432794</v>
      </c>
      <c r="C65" s="61">
        <f t="shared" si="0"/>
        <v>1318.2863888881984</v>
      </c>
    </row>
    <row r="66" spans="1:3" x14ac:dyDescent="0.25">
      <c r="A66" s="60">
        <v>62</v>
      </c>
      <c r="B66" s="61">
        <v>13.194444444437977</v>
      </c>
      <c r="C66" s="61">
        <f t="shared" si="0"/>
        <v>1331.4808333326364</v>
      </c>
    </row>
    <row r="67" spans="1:3" x14ac:dyDescent="0.25">
      <c r="A67" s="60">
        <v>63</v>
      </c>
      <c r="B67" s="61">
        <v>32.051111111068167</v>
      </c>
      <c r="C67" s="61">
        <f t="shared" si="0"/>
        <v>1363.5319444437046</v>
      </c>
    </row>
    <row r="68" spans="1:3" x14ac:dyDescent="0.25">
      <c r="A68" s="60">
        <v>64</v>
      </c>
      <c r="B68" s="61">
        <v>3.43611111107748</v>
      </c>
      <c r="C68" s="61">
        <f t="shared" si="0"/>
        <v>1366.968055554782</v>
      </c>
    </row>
    <row r="69" spans="1:3" x14ac:dyDescent="0.25">
      <c r="A69" s="60">
        <v>65</v>
      </c>
      <c r="B69" s="61">
        <v>20.544722222315613</v>
      </c>
      <c r="C69" s="61">
        <f t="shared" si="0"/>
        <v>1387.5127777770977</v>
      </c>
    </row>
    <row r="70" spans="1:3" x14ac:dyDescent="0.25">
      <c r="A70" s="60">
        <v>66</v>
      </c>
      <c r="B70" s="61">
        <v>28.798611111065838</v>
      </c>
      <c r="C70" s="61">
        <f t="shared" si="0"/>
        <v>1416.3113888881635</v>
      </c>
    </row>
    <row r="71" spans="1:3" x14ac:dyDescent="0.25">
      <c r="A71" s="60">
        <v>67</v>
      </c>
      <c r="B71" s="61">
        <v>96.175277777889278</v>
      </c>
      <c r="C71" s="61">
        <f t="shared" si="0"/>
        <v>1512.4866666660528</v>
      </c>
    </row>
    <row r="72" spans="1:3" x14ac:dyDescent="0.25">
      <c r="A72" s="60">
        <v>68</v>
      </c>
      <c r="B72" s="61">
        <v>108.45694444439141</v>
      </c>
      <c r="C72" s="61">
        <f t="shared" ref="C72:C95" si="1">B72+C71</f>
        <v>1620.9436111104442</v>
      </c>
    </row>
    <row r="73" spans="1:3" x14ac:dyDescent="0.25">
      <c r="A73" s="60">
        <v>69</v>
      </c>
      <c r="B73" s="61">
        <v>24.167777777882293</v>
      </c>
      <c r="C73" s="61">
        <f t="shared" si="1"/>
        <v>1645.1113888883265</v>
      </c>
    </row>
    <row r="74" spans="1:3" x14ac:dyDescent="0.25">
      <c r="A74" s="60">
        <v>70</v>
      </c>
      <c r="B74" s="61">
        <v>3.5041666666511446</v>
      </c>
      <c r="C74" s="61">
        <f t="shared" si="1"/>
        <v>1648.6155555549776</v>
      </c>
    </row>
    <row r="75" spans="1:3" x14ac:dyDescent="0.25">
      <c r="A75" s="60">
        <v>71</v>
      </c>
      <c r="B75" s="61">
        <v>17.307777777663432</v>
      </c>
      <c r="C75" s="61">
        <f t="shared" si="1"/>
        <v>1665.9233333326411</v>
      </c>
    </row>
    <row r="76" spans="1:3" x14ac:dyDescent="0.25">
      <c r="A76" s="60">
        <v>72</v>
      </c>
      <c r="B76" s="61">
        <v>10.149444444396067</v>
      </c>
      <c r="C76" s="61">
        <f t="shared" si="1"/>
        <v>1676.0727777770371</v>
      </c>
    </row>
    <row r="77" spans="1:3" x14ac:dyDescent="0.25">
      <c r="A77" s="60">
        <v>73</v>
      </c>
      <c r="B77" s="61">
        <v>11.048888888850342</v>
      </c>
      <c r="C77" s="61">
        <f t="shared" si="1"/>
        <v>1687.1216666658875</v>
      </c>
    </row>
    <row r="78" spans="1:3" x14ac:dyDescent="0.25">
      <c r="A78" s="60">
        <v>74</v>
      </c>
      <c r="B78" s="61">
        <v>14.871666666702367</v>
      </c>
      <c r="C78" s="61">
        <f t="shared" si="1"/>
        <v>1701.9933333325898</v>
      </c>
    </row>
    <row r="79" spans="1:3" x14ac:dyDescent="0.25">
      <c r="A79" s="60">
        <v>75</v>
      </c>
      <c r="B79" s="61">
        <v>2.2116666666115634</v>
      </c>
      <c r="C79" s="61">
        <f t="shared" si="1"/>
        <v>1704.2049999992014</v>
      </c>
    </row>
    <row r="80" spans="1:3" x14ac:dyDescent="0.25">
      <c r="A80" s="60">
        <v>76</v>
      </c>
      <c r="B80" s="61">
        <v>16.5</v>
      </c>
      <c r="C80" s="61">
        <f t="shared" si="1"/>
        <v>1720.7049999992014</v>
      </c>
    </row>
    <row r="81" spans="1:3" x14ac:dyDescent="0.25">
      <c r="A81" s="60">
        <v>77</v>
      </c>
      <c r="B81" s="61">
        <v>2.7927777777076699</v>
      </c>
      <c r="C81" s="61">
        <f t="shared" si="1"/>
        <v>1723.4977777769091</v>
      </c>
    </row>
    <row r="82" spans="1:3" x14ac:dyDescent="0.25">
      <c r="A82" s="60">
        <v>78</v>
      </c>
      <c r="B82" s="61">
        <v>36.29888888890855</v>
      </c>
      <c r="C82" s="61">
        <f t="shared" si="1"/>
        <v>1759.7966666658176</v>
      </c>
    </row>
    <row r="83" spans="1:3" x14ac:dyDescent="0.25">
      <c r="A83" s="60">
        <v>79</v>
      </c>
      <c r="B83" s="61">
        <v>24.534444444347173</v>
      </c>
      <c r="C83" s="61">
        <f t="shared" si="1"/>
        <v>1784.3311111101648</v>
      </c>
    </row>
    <row r="84" spans="1:3" x14ac:dyDescent="0.25">
      <c r="A84" s="60">
        <v>80</v>
      </c>
      <c r="B84" s="61">
        <v>5.5694444445543922</v>
      </c>
      <c r="C84" s="61">
        <f t="shared" si="1"/>
        <v>1789.9005555547192</v>
      </c>
    </row>
    <row r="85" spans="1:3" x14ac:dyDescent="0.25">
      <c r="A85" s="60">
        <v>81</v>
      </c>
      <c r="B85" s="61">
        <v>5.46805555553874</v>
      </c>
      <c r="C85" s="61">
        <f t="shared" si="1"/>
        <v>1795.3686111102579</v>
      </c>
    </row>
    <row r="86" spans="1:3" x14ac:dyDescent="0.25">
      <c r="A86" s="60">
        <v>82</v>
      </c>
      <c r="B86" s="61">
        <v>17.898611111158971</v>
      </c>
      <c r="C86" s="61">
        <f t="shared" si="1"/>
        <v>1813.2672222214169</v>
      </c>
    </row>
    <row r="87" spans="1:3" x14ac:dyDescent="0.25">
      <c r="A87" s="60">
        <v>83</v>
      </c>
      <c r="B87" s="61">
        <v>20.918055555433966</v>
      </c>
      <c r="C87" s="61">
        <f t="shared" si="1"/>
        <v>1834.1852777768509</v>
      </c>
    </row>
    <row r="88" spans="1:3" x14ac:dyDescent="0.25">
      <c r="A88" s="60">
        <v>84</v>
      </c>
      <c r="B88" s="61">
        <v>11.926666666637175</v>
      </c>
      <c r="C88" s="61">
        <f t="shared" si="1"/>
        <v>1846.111944443488</v>
      </c>
    </row>
    <row r="89" spans="1:3" x14ac:dyDescent="0.25">
      <c r="A89" s="60">
        <v>85</v>
      </c>
      <c r="B89" s="61">
        <v>9.2902777778799646</v>
      </c>
      <c r="C89" s="61">
        <f t="shared" si="1"/>
        <v>1855.402222221368</v>
      </c>
    </row>
    <row r="90" spans="1:3" x14ac:dyDescent="0.25">
      <c r="A90" s="60">
        <v>86</v>
      </c>
      <c r="B90" s="61">
        <v>14.233888888964429</v>
      </c>
      <c r="C90" s="61">
        <f t="shared" si="1"/>
        <v>1869.6361111103324</v>
      </c>
    </row>
    <row r="91" spans="1:3" x14ac:dyDescent="0.25">
      <c r="A91" s="60">
        <v>87</v>
      </c>
      <c r="B91" s="61">
        <v>22.993611111072823</v>
      </c>
      <c r="C91" s="61">
        <f t="shared" si="1"/>
        <v>1892.6297222214052</v>
      </c>
    </row>
    <row r="92" spans="1:3" x14ac:dyDescent="0.25">
      <c r="A92" s="60">
        <v>88</v>
      </c>
      <c r="B92" s="61">
        <v>8.8947222222341225</v>
      </c>
      <c r="C92" s="61">
        <f t="shared" si="1"/>
        <v>1901.5244444436394</v>
      </c>
    </row>
    <row r="93" spans="1:3" x14ac:dyDescent="0.25">
      <c r="A93" s="60">
        <v>89</v>
      </c>
      <c r="B93" s="61">
        <v>1.7505555554525927</v>
      </c>
      <c r="C93" s="61">
        <f t="shared" si="1"/>
        <v>1903.274999999092</v>
      </c>
    </row>
    <row r="94" spans="1:3" x14ac:dyDescent="0.25">
      <c r="A94" s="60">
        <v>90</v>
      </c>
      <c r="B94" s="61">
        <v>8.5175000000162981</v>
      </c>
      <c r="C94" s="61">
        <f t="shared" si="1"/>
        <v>1911.7924999991083</v>
      </c>
    </row>
    <row r="95" spans="1:3" x14ac:dyDescent="0.25">
      <c r="A95" s="60">
        <v>91</v>
      </c>
      <c r="B95" s="61">
        <v>48.297222222201526</v>
      </c>
      <c r="C95" s="61">
        <f t="shared" si="1"/>
        <v>1960.0897222213098</v>
      </c>
    </row>
  </sheetData>
  <mergeCells count="2">
    <mergeCell ref="A2:N2"/>
    <mergeCell ref="S5:AE27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A1726-F115-4E80-92D5-94F7C05803C0}">
  <dimension ref="A1:AF95"/>
  <sheetViews>
    <sheetView showGridLines="0" tabSelected="1" topLeftCell="F1" zoomScale="58" zoomScaleNormal="80" workbookViewId="0">
      <pane ySplit="4" topLeftCell="A5" activePane="bottomLeft" state="frozen"/>
      <selection activeCell="H1" sqref="H1"/>
      <selection pane="bottomLeft" activeCell="U33" sqref="U33"/>
    </sheetView>
  </sheetViews>
  <sheetFormatPr baseColWidth="10" defaultColWidth="10.7109375" defaultRowHeight="15" x14ac:dyDescent="0.25"/>
  <cols>
    <col min="1" max="1" width="11.42578125" style="2"/>
    <col min="2" max="2" width="12.85546875" customWidth="1"/>
    <col min="3" max="5" width="12.5703125" style="2" customWidth="1"/>
    <col min="15" max="15" width="16.42578125" customWidth="1"/>
    <col min="16" max="16" width="12" bestFit="1" customWidth="1"/>
    <col min="23" max="23" width="14.7109375" customWidth="1"/>
    <col min="24" max="24" width="14.140625" customWidth="1"/>
    <col min="25" max="25" width="12.5703125" bestFit="1" customWidth="1"/>
    <col min="26" max="26" width="15.5703125" customWidth="1"/>
    <col min="27" max="27" width="14.140625" customWidth="1"/>
  </cols>
  <sheetData>
    <row r="1" spans="1:29" ht="15.75" thickBot="1" x14ac:dyDescent="0.3"/>
    <row r="2" spans="1:29" ht="15.75" thickBot="1" x14ac:dyDescent="0.3">
      <c r="A2" s="86" t="s">
        <v>336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8"/>
      <c r="V2" t="s">
        <v>365</v>
      </c>
      <c r="Z2" t="s">
        <v>370</v>
      </c>
      <c r="AA2" s="75">
        <v>3000</v>
      </c>
      <c r="AB2" t="s">
        <v>368</v>
      </c>
    </row>
    <row r="3" spans="1:29" x14ac:dyDescent="0.25">
      <c r="V3" t="s">
        <v>366</v>
      </c>
      <c r="Z3" t="s">
        <v>371</v>
      </c>
    </row>
    <row r="4" spans="1:29" ht="45" x14ac:dyDescent="0.25">
      <c r="A4" s="62" t="s">
        <v>337</v>
      </c>
      <c r="B4" s="63" t="s">
        <v>339</v>
      </c>
      <c r="C4" s="63" t="s">
        <v>340</v>
      </c>
      <c r="D4" s="63" t="s">
        <v>356</v>
      </c>
      <c r="E4" s="63" t="s">
        <v>360</v>
      </c>
      <c r="O4" s="55" t="s">
        <v>352</v>
      </c>
      <c r="V4" s="63" t="s">
        <v>340</v>
      </c>
      <c r="W4" s="62" t="s">
        <v>360</v>
      </c>
      <c r="X4" s="63" t="s">
        <v>379</v>
      </c>
      <c r="Y4" s="62" t="s">
        <v>369</v>
      </c>
      <c r="Z4" s="63" t="s">
        <v>372</v>
      </c>
      <c r="AA4" s="68" t="s">
        <v>378</v>
      </c>
      <c r="AB4" s="69" t="s">
        <v>381</v>
      </c>
      <c r="AC4" s="68" t="s">
        <v>382</v>
      </c>
    </row>
    <row r="5" spans="1:29" x14ac:dyDescent="0.25">
      <c r="A5" s="60">
        <v>1</v>
      </c>
      <c r="B5" s="61">
        <v>33.728611111000646</v>
      </c>
      <c r="C5" s="61">
        <f>B5</f>
        <v>33.728611111000646</v>
      </c>
      <c r="D5" s="61">
        <f>LN($P$7/C5)</f>
        <v>4.0623990562622287</v>
      </c>
      <c r="E5" s="61">
        <f>$P$12*C5^$P$11</f>
        <v>0.63353583758385335</v>
      </c>
      <c r="P5" s="55"/>
      <c r="U5" t="s">
        <v>367</v>
      </c>
      <c r="V5" s="59">
        <f>P7</f>
        <v>1960.0897222213098</v>
      </c>
      <c r="W5" s="2">
        <f>$P$12*V5^($P$11)</f>
        <v>91</v>
      </c>
      <c r="X5" s="2"/>
      <c r="Y5" s="70"/>
      <c r="Z5" s="70"/>
      <c r="AA5" s="2">
        <f>EXP(-1*$P$12*V5^($P$11))</f>
        <v>3.0144087850653746E-40</v>
      </c>
      <c r="AB5" s="67">
        <f>$P$12*$P$11*V5^($P$11-1)</f>
        <v>5.6767934446110821E-2</v>
      </c>
      <c r="AC5" s="59">
        <f>1/AB5</f>
        <v>17.615578402791616</v>
      </c>
    </row>
    <row r="6" spans="1:29" x14ac:dyDescent="0.25">
      <c r="A6" s="60">
        <v>2</v>
      </c>
      <c r="B6" s="61">
        <v>41.80222222226439</v>
      </c>
      <c r="C6" s="61">
        <f>B6+C5</f>
        <v>75.530833333265036</v>
      </c>
      <c r="D6" s="61">
        <f t="shared" ref="D6:D69" si="0">LN($P$7/C6)</f>
        <v>3.2562045664132189</v>
      </c>
      <c r="E6" s="61">
        <f t="shared" ref="E6:E69" si="1">$P$12*C6^$P$11</f>
        <v>1.697803839665911</v>
      </c>
      <c r="O6" t="s">
        <v>354</v>
      </c>
      <c r="P6">
        <f>H36</f>
        <v>91</v>
      </c>
      <c r="V6" s="59">
        <f>V5+250</f>
        <v>2210.0897222213098</v>
      </c>
      <c r="W6" s="59">
        <f t="shared" ref="W6:W22" si="2">$P$12*V6^($P$11)</f>
        <v>105.38727643495072</v>
      </c>
      <c r="X6" s="59">
        <f>W6-W5</f>
        <v>14.387276434950721</v>
      </c>
      <c r="Y6" s="70">
        <f>X6*$AA$2</f>
        <v>43161.829304852159</v>
      </c>
      <c r="Z6" s="70">
        <f>Y6</f>
        <v>43161.829304852159</v>
      </c>
      <c r="AA6" s="2">
        <f t="shared" ref="AA6:AA21" si="3">EXP(-1*$P$12*V6^($P$11))</f>
        <v>1.7017171725882093E-46</v>
      </c>
      <c r="AB6" s="67">
        <f t="shared" ref="AB6:AB22" si="4">$P$12*$P$11*V6^($P$11-1)</f>
        <v>5.8306359697542068E-2</v>
      </c>
      <c r="AC6" s="59">
        <f t="shared" ref="AC6:AC22" si="5">1/AB6</f>
        <v>17.150787756042252</v>
      </c>
    </row>
    <row r="7" spans="1:29" x14ac:dyDescent="0.25">
      <c r="A7" s="60">
        <v>3</v>
      </c>
      <c r="B7" s="61">
        <v>69.32888888893649</v>
      </c>
      <c r="C7" s="61">
        <f>B7+C6</f>
        <v>144.85972222220153</v>
      </c>
      <c r="D7" s="61">
        <f t="shared" si="0"/>
        <v>2.6049796866154207</v>
      </c>
      <c r="E7" s="61">
        <f t="shared" si="1"/>
        <v>3.7645214259045527</v>
      </c>
      <c r="O7" t="s">
        <v>355</v>
      </c>
      <c r="P7" s="58">
        <f>H37</f>
        <v>1960.0897222213098</v>
      </c>
      <c r="Q7" s="58"/>
      <c r="V7" s="59">
        <f t="shared" ref="V7:V22" si="6">V6+250</f>
        <v>2460.0897222213098</v>
      </c>
      <c r="W7" s="59">
        <f t="shared" si="2"/>
        <v>120.14238168014482</v>
      </c>
      <c r="X7" s="59">
        <f t="shared" ref="X7:X22" si="7">W7-W6</f>
        <v>14.755105245194102</v>
      </c>
      <c r="Y7" s="70">
        <f t="shared" ref="Y7:Y22" si="8">X7*$AA$2</f>
        <v>44265.315735582306</v>
      </c>
      <c r="Z7" s="70">
        <f>Y7+Z6</f>
        <v>87427.145040434465</v>
      </c>
      <c r="AA7" s="2">
        <f t="shared" si="3"/>
        <v>6.6500757696793633E-53</v>
      </c>
      <c r="AB7" s="67">
        <f t="shared" si="4"/>
        <v>5.9714931974147657E-2</v>
      </c>
      <c r="AC7" s="59">
        <f t="shared" si="5"/>
        <v>16.74623024661452</v>
      </c>
    </row>
    <row r="8" spans="1:29" x14ac:dyDescent="0.25">
      <c r="A8" s="60">
        <v>4</v>
      </c>
      <c r="B8" s="61">
        <v>30.292222222255077</v>
      </c>
      <c r="C8" s="61">
        <f t="shared" ref="C8:C71" si="9">B8+C7</f>
        <v>175.1519444444566</v>
      </c>
      <c r="D8" s="61">
        <f t="shared" si="0"/>
        <v>2.4150916766429691</v>
      </c>
      <c r="E8" s="61">
        <f t="shared" si="1"/>
        <v>4.7483932388962309</v>
      </c>
      <c r="V8" s="59">
        <f t="shared" si="6"/>
        <v>2710.0897222213098</v>
      </c>
      <c r="W8" s="59">
        <f t="shared" si="2"/>
        <v>135.2358223456813</v>
      </c>
      <c r="X8" s="59">
        <f t="shared" si="7"/>
        <v>15.093440665536477</v>
      </c>
      <c r="Y8" s="70">
        <f t="shared" si="8"/>
        <v>45280.321996609433</v>
      </c>
      <c r="Z8" s="70">
        <f>Y8+Z7</f>
        <v>132707.46703704388</v>
      </c>
      <c r="AA8" s="2">
        <f t="shared" si="3"/>
        <v>1.8528002456273E-59</v>
      </c>
      <c r="AB8" s="67">
        <f t="shared" si="4"/>
        <v>6.1016280301742047E-2</v>
      </c>
      <c r="AC8" s="59">
        <f t="shared" si="5"/>
        <v>16.38906854129306</v>
      </c>
    </row>
    <row r="9" spans="1:29" x14ac:dyDescent="0.25">
      <c r="A9" s="60">
        <v>5</v>
      </c>
      <c r="B9" s="61">
        <v>51.340555555536412</v>
      </c>
      <c r="C9" s="61">
        <f t="shared" si="9"/>
        <v>226.49249999999302</v>
      </c>
      <c r="D9" s="61">
        <f t="shared" si="0"/>
        <v>2.1580336960283271</v>
      </c>
      <c r="E9" s="61">
        <f t="shared" si="1"/>
        <v>6.5020917095387167</v>
      </c>
      <c r="O9" t="s">
        <v>357</v>
      </c>
      <c r="P9" s="58">
        <f>SUM(D5:D95)</f>
        <v>74.422411943572698</v>
      </c>
      <c r="Q9" s="58"/>
      <c r="V9" s="59">
        <f t="shared" si="6"/>
        <v>2960.0897222213098</v>
      </c>
      <c r="W9" s="59">
        <f t="shared" si="2"/>
        <v>150.64301476927128</v>
      </c>
      <c r="X9" s="59">
        <f>W9-W8</f>
        <v>15.407192423589976</v>
      </c>
      <c r="Y9" s="70">
        <f t="shared" si="8"/>
        <v>46221.577270769929</v>
      </c>
      <c r="Z9" s="70">
        <f t="shared" ref="Z9:Z22" si="10">Y9+Z8</f>
        <v>178929.04430781381</v>
      </c>
      <c r="AA9" s="2">
        <f t="shared" si="3"/>
        <v>3.7719849254755254E-66</v>
      </c>
      <c r="AB9" s="67">
        <f t="shared" si="4"/>
        <v>6.2227417100491164E-2</v>
      </c>
      <c r="AC9" s="59">
        <f t="shared" si="5"/>
        <v>16.070086894095223</v>
      </c>
    </row>
    <row r="10" spans="1:29" x14ac:dyDescent="0.25">
      <c r="A10" s="60">
        <v>6</v>
      </c>
      <c r="B10" s="61">
        <v>7.3997222223551944</v>
      </c>
      <c r="C10" s="61">
        <f t="shared" si="9"/>
        <v>233.89222222234821</v>
      </c>
      <c r="D10" s="61">
        <f t="shared" si="0"/>
        <v>2.1258851073596516</v>
      </c>
      <c r="E10" s="61">
        <f t="shared" si="1"/>
        <v>6.7627770477721958</v>
      </c>
      <c r="N10" s="66" t="s">
        <v>375</v>
      </c>
      <c r="O10" s="55" t="s">
        <v>358</v>
      </c>
      <c r="V10" s="59">
        <f t="shared" si="6"/>
        <v>3210.0897222213098</v>
      </c>
      <c r="W10" s="59">
        <f>$P$12*V10^($P$11)</f>
        <v>166.34311561977802</v>
      </c>
      <c r="X10" s="59">
        <f t="shared" si="7"/>
        <v>15.700100850506743</v>
      </c>
      <c r="Y10" s="70">
        <f t="shared" si="8"/>
        <v>47100.302551520232</v>
      </c>
      <c r="Z10" s="70">
        <f t="shared" si="10"/>
        <v>226029.34685933404</v>
      </c>
      <c r="AA10" s="2">
        <f t="shared" si="3"/>
        <v>5.7293160969044417E-73</v>
      </c>
      <c r="AB10" s="67">
        <f t="shared" si="4"/>
        <v>6.3361479842650739E-2</v>
      </c>
      <c r="AC10" s="59">
        <f t="shared" si="5"/>
        <v>15.782459666083531</v>
      </c>
    </row>
    <row r="11" spans="1:29" x14ac:dyDescent="0.25">
      <c r="A11" s="60">
        <v>7</v>
      </c>
      <c r="B11" s="61">
        <v>84.477222222194541</v>
      </c>
      <c r="C11" s="61">
        <f t="shared" si="9"/>
        <v>318.36944444454275</v>
      </c>
      <c r="D11" s="61">
        <f t="shared" si="0"/>
        <v>1.8175330443956736</v>
      </c>
      <c r="E11" s="61">
        <f t="shared" si="1"/>
        <v>9.8598512190177523</v>
      </c>
      <c r="N11" s="66"/>
      <c r="O11" t="s">
        <v>353</v>
      </c>
      <c r="P11" s="57">
        <f>P6/P9</f>
        <v>1.2227499435115927</v>
      </c>
      <c r="V11" s="59">
        <f t="shared" si="6"/>
        <v>3460.0897222213098</v>
      </c>
      <c r="W11" s="59">
        <f t="shared" si="2"/>
        <v>182.31820179648651</v>
      </c>
      <c r="X11" s="59">
        <f t="shared" si="7"/>
        <v>15.975086176708487</v>
      </c>
      <c r="Y11" s="70">
        <f t="shared" si="8"/>
        <v>47925.258530125458</v>
      </c>
      <c r="Z11" s="70">
        <f t="shared" si="10"/>
        <v>273954.60538945952</v>
      </c>
      <c r="AA11" s="2">
        <f t="shared" si="3"/>
        <v>6.6101453500352525E-80</v>
      </c>
      <c r="AB11" s="67">
        <f t="shared" si="4"/>
        <v>6.4428841112441612E-2</v>
      </c>
      <c r="AC11" s="59">
        <f t="shared" si="5"/>
        <v>15.520999334052801</v>
      </c>
    </row>
    <row r="12" spans="1:29" x14ac:dyDescent="0.25">
      <c r="A12" s="60">
        <v>8</v>
      </c>
      <c r="B12" s="61">
        <v>31.607499999983702</v>
      </c>
      <c r="C12" s="61">
        <f t="shared" si="9"/>
        <v>349.97694444452645</v>
      </c>
      <c r="D12" s="61">
        <f t="shared" si="0"/>
        <v>1.7228782485222716</v>
      </c>
      <c r="E12" s="61">
        <f t="shared" si="1"/>
        <v>11.069684274135945</v>
      </c>
      <c r="N12" s="66"/>
      <c r="O12" t="s">
        <v>380</v>
      </c>
      <c r="P12" s="56">
        <f>P6/P7^P11</f>
        <v>8.5784961099902128E-3</v>
      </c>
      <c r="V12" s="59">
        <f t="shared" si="6"/>
        <v>3710.0897222213098</v>
      </c>
      <c r="W12" s="59">
        <f t="shared" si="2"/>
        <v>198.55267721781598</v>
      </c>
      <c r="X12" s="59">
        <f t="shared" si="7"/>
        <v>16.234475421329478</v>
      </c>
      <c r="Y12" s="70">
        <f t="shared" si="8"/>
        <v>48703.426263988433</v>
      </c>
      <c r="Z12" s="70">
        <f t="shared" si="10"/>
        <v>322658.03165344795</v>
      </c>
      <c r="AA12" s="2">
        <f t="shared" si="3"/>
        <v>5.8839356878007625E-87</v>
      </c>
      <c r="AB12" s="67">
        <f t="shared" si="4"/>
        <v>6.5437844642420792E-2</v>
      </c>
      <c r="AC12" s="59">
        <f t="shared" si="5"/>
        <v>15.281676917453654</v>
      </c>
    </row>
    <row r="13" spans="1:29" x14ac:dyDescent="0.25">
      <c r="A13" s="60">
        <v>9</v>
      </c>
      <c r="B13" s="61">
        <v>52.954166666837409</v>
      </c>
      <c r="C13" s="61">
        <f t="shared" si="9"/>
        <v>402.93111111136386</v>
      </c>
      <c r="D13" s="61">
        <f t="shared" si="0"/>
        <v>1.5819799206559357</v>
      </c>
      <c r="E13" s="61">
        <f t="shared" si="1"/>
        <v>13.150945377941278</v>
      </c>
      <c r="N13" s="66"/>
      <c r="V13" s="59">
        <f t="shared" si="6"/>
        <v>3960.0897222213098</v>
      </c>
      <c r="W13" s="59">
        <f t="shared" si="2"/>
        <v>215.03283246430533</v>
      </c>
      <c r="X13" s="59">
        <f t="shared" si="7"/>
        <v>16.480155246489346</v>
      </c>
      <c r="Y13" s="70">
        <f t="shared" si="8"/>
        <v>49440.46573946804</v>
      </c>
      <c r="Z13" s="70">
        <f t="shared" si="10"/>
        <v>372098.497392916</v>
      </c>
      <c r="AA13" s="2">
        <f t="shared" si="3"/>
        <v>4.0966365244265109E-94</v>
      </c>
      <c r="AB13" s="67">
        <f t="shared" si="4"/>
        <v>6.6395309751058465E-2</v>
      </c>
      <c r="AC13" s="59">
        <f t="shared" si="5"/>
        <v>15.061304838389704</v>
      </c>
    </row>
    <row r="14" spans="1:29" x14ac:dyDescent="0.25">
      <c r="A14" s="60">
        <v>10</v>
      </c>
      <c r="B14" s="61">
        <v>8.2563888888107613</v>
      </c>
      <c r="C14" s="61">
        <f t="shared" si="9"/>
        <v>411.18750000017462</v>
      </c>
      <c r="D14" s="61">
        <f t="shared" si="0"/>
        <v>1.5616962129737284</v>
      </c>
      <c r="E14" s="61">
        <f t="shared" si="1"/>
        <v>13.481192289125111</v>
      </c>
      <c r="N14" s="66" t="s">
        <v>376</v>
      </c>
      <c r="O14" s="55" t="s">
        <v>359</v>
      </c>
      <c r="P14" s="64"/>
      <c r="V14" s="59">
        <f t="shared" si="6"/>
        <v>4210.0897222213098</v>
      </c>
      <c r="W14" s="59">
        <f t="shared" si="2"/>
        <v>231.74651060828822</v>
      </c>
      <c r="X14" s="59">
        <f t="shared" si="7"/>
        <v>16.713678143982889</v>
      </c>
      <c r="Y14" s="70">
        <f t="shared" si="8"/>
        <v>50141.034431948668</v>
      </c>
      <c r="Z14" s="70">
        <f t="shared" si="10"/>
        <v>422239.53182486468</v>
      </c>
      <c r="AA14" s="2">
        <f t="shared" si="3"/>
        <v>2.2582355631952172E-101</v>
      </c>
      <c r="AB14" s="67">
        <f t="shared" si="4"/>
        <v>6.7306886895936183E-2</v>
      </c>
      <c r="AC14" s="59">
        <f t="shared" si="5"/>
        <v>14.85732064158768</v>
      </c>
    </row>
    <row r="15" spans="1:29" x14ac:dyDescent="0.25">
      <c r="A15" s="60">
        <v>11</v>
      </c>
      <c r="B15" s="61">
        <v>7.2477777778403834</v>
      </c>
      <c r="C15" s="61">
        <f t="shared" si="9"/>
        <v>418.43527777801501</v>
      </c>
      <c r="D15" s="61">
        <f t="shared" si="0"/>
        <v>1.5442233027110055</v>
      </c>
      <c r="E15" s="61">
        <f t="shared" si="1"/>
        <v>13.772316826870975</v>
      </c>
      <c r="N15" s="66"/>
      <c r="P15" s="65"/>
      <c r="V15" s="59">
        <f t="shared" si="6"/>
        <v>4460.0897222213098</v>
      </c>
      <c r="W15" s="59">
        <f t="shared" si="2"/>
        <v>248.6828487688511</v>
      </c>
      <c r="X15" s="59">
        <f t="shared" si="7"/>
        <v>16.936338160562883</v>
      </c>
      <c r="Y15" s="70">
        <f t="shared" si="8"/>
        <v>50809.014481688646</v>
      </c>
      <c r="Z15" s="70">
        <f t="shared" si="10"/>
        <v>473048.5463065533</v>
      </c>
      <c r="AA15" s="2">
        <f t="shared" si="3"/>
        <v>9.9634795948663124E-109</v>
      </c>
      <c r="AB15" s="67">
        <f t="shared" si="4"/>
        <v>6.817731440904104E-2</v>
      </c>
      <c r="AC15" s="59">
        <f t="shared" si="5"/>
        <v>14.667635542232349</v>
      </c>
    </row>
    <row r="16" spans="1:29" x14ac:dyDescent="0.25">
      <c r="A16" s="60">
        <v>12</v>
      </c>
      <c r="B16" s="61">
        <v>0.16111111105419695</v>
      </c>
      <c r="C16" s="61">
        <f t="shared" si="9"/>
        <v>418.5963888890692</v>
      </c>
      <c r="D16" s="61">
        <f t="shared" si="0"/>
        <v>1.5438383444843107</v>
      </c>
      <c r="E16" s="61">
        <f t="shared" si="1"/>
        <v>13.778801087734744</v>
      </c>
      <c r="N16" s="66"/>
      <c r="V16" s="59">
        <f t="shared" si="6"/>
        <v>4710.0897222213098</v>
      </c>
      <c r="W16" s="59">
        <f t="shared" si="2"/>
        <v>265.83207490544822</v>
      </c>
      <c r="X16" s="59">
        <f t="shared" si="7"/>
        <v>17.149226136597122</v>
      </c>
      <c r="Y16" s="70">
        <f t="shared" si="8"/>
        <v>51447.678409791362</v>
      </c>
      <c r="Z16" s="70">
        <f t="shared" si="10"/>
        <v>524496.22471634462</v>
      </c>
      <c r="AA16" s="2">
        <f t="shared" si="3"/>
        <v>3.5530126658358021E-116</v>
      </c>
      <c r="AB16" s="67">
        <f t="shared" si="4"/>
        <v>6.9010607810866098E-2</v>
      </c>
      <c r="AC16" s="59">
        <f t="shared" si="5"/>
        <v>14.490525902056241</v>
      </c>
    </row>
    <row r="17" spans="1:32" x14ac:dyDescent="0.25">
      <c r="A17" s="60">
        <v>13</v>
      </c>
      <c r="B17" s="61">
        <v>6.8577777776517905</v>
      </c>
      <c r="C17" s="61">
        <f t="shared" si="9"/>
        <v>425.45416666672099</v>
      </c>
      <c r="D17" s="61">
        <f t="shared" si="0"/>
        <v>1.5275883020207068</v>
      </c>
      <c r="E17" s="61">
        <f t="shared" si="1"/>
        <v>14.055320347369051</v>
      </c>
      <c r="N17" s="66"/>
      <c r="V17" s="59">
        <f t="shared" si="6"/>
        <v>4960.0897222213098</v>
      </c>
      <c r="W17" s="59">
        <f t="shared" si="2"/>
        <v>283.1853457102859</v>
      </c>
      <c r="X17" s="59">
        <f t="shared" si="7"/>
        <v>17.353270804837678</v>
      </c>
      <c r="Y17" s="70">
        <f t="shared" si="8"/>
        <v>52059.812414513035</v>
      </c>
      <c r="Z17" s="70">
        <f t="shared" si="10"/>
        <v>576556.0371308577</v>
      </c>
      <c r="AA17" s="2">
        <f t="shared" si="3"/>
        <v>1.0331586167696025E-123</v>
      </c>
      <c r="AB17" s="67">
        <f t="shared" si="4"/>
        <v>6.9810202004872784E-2</v>
      </c>
      <c r="AC17" s="59">
        <f t="shared" si="5"/>
        <v>14.32455388010766</v>
      </c>
    </row>
    <row r="18" spans="1:32" x14ac:dyDescent="0.25">
      <c r="A18" s="60">
        <v>14</v>
      </c>
      <c r="B18" s="61">
        <v>5.1899999999441206</v>
      </c>
      <c r="C18" s="61">
        <f t="shared" si="9"/>
        <v>430.64416666666511</v>
      </c>
      <c r="D18" s="61">
        <f t="shared" si="0"/>
        <v>1.5154633780927749</v>
      </c>
      <c r="E18" s="61">
        <f t="shared" si="1"/>
        <v>14.265253375676078</v>
      </c>
      <c r="N18" s="66" t="s">
        <v>377</v>
      </c>
      <c r="O18" s="55" t="s">
        <v>364</v>
      </c>
      <c r="V18" s="59">
        <f t="shared" si="6"/>
        <v>5210.0897222213098</v>
      </c>
      <c r="W18" s="59">
        <f t="shared" si="2"/>
        <v>300.73461561611595</v>
      </c>
      <c r="X18" s="59">
        <f t="shared" si="7"/>
        <v>17.549269905830045</v>
      </c>
      <c r="Y18" s="70">
        <f t="shared" si="8"/>
        <v>52647.809717490134</v>
      </c>
      <c r="Z18" s="70">
        <f t="shared" si="10"/>
        <v>629203.84684834781</v>
      </c>
      <c r="AA18" s="2">
        <f t="shared" si="3"/>
        <v>2.4695391791888138E-131</v>
      </c>
      <c r="AB18" s="67">
        <f t="shared" si="4"/>
        <v>7.0579059836191879E-2</v>
      </c>
      <c r="AC18" s="59">
        <f t="shared" si="5"/>
        <v>14.168508369492548</v>
      </c>
    </row>
    <row r="19" spans="1:32" x14ac:dyDescent="0.25">
      <c r="A19" s="60">
        <v>15</v>
      </c>
      <c r="B19" s="61">
        <v>6.8233333333628252</v>
      </c>
      <c r="C19" s="61">
        <f t="shared" si="9"/>
        <v>437.46750000002794</v>
      </c>
      <c r="D19" s="61">
        <f t="shared" si="0"/>
        <v>1.4997431104962429</v>
      </c>
      <c r="E19" s="61">
        <f t="shared" si="1"/>
        <v>14.542111808746183</v>
      </c>
      <c r="N19" s="66"/>
      <c r="O19" t="s">
        <v>361</v>
      </c>
      <c r="P19">
        <v>91</v>
      </c>
      <c r="V19" s="59">
        <f t="shared" si="6"/>
        <v>5460.0897222213098</v>
      </c>
      <c r="W19" s="59">
        <f t="shared" si="2"/>
        <v>318.47252972806865</v>
      </c>
      <c r="X19" s="59">
        <f t="shared" si="7"/>
        <v>17.737914111952705</v>
      </c>
      <c r="Y19" s="70">
        <f t="shared" si="8"/>
        <v>53213.742335858115</v>
      </c>
      <c r="Z19" s="70">
        <f t="shared" si="10"/>
        <v>682417.58918420598</v>
      </c>
      <c r="AA19" s="2">
        <f t="shared" si="3"/>
        <v>4.8880732043819351E-139</v>
      </c>
      <c r="AB19" s="67">
        <f t="shared" si="4"/>
        <v>7.1319756184622995E-2</v>
      </c>
      <c r="AC19" s="59">
        <f t="shared" si="5"/>
        <v>14.02136032842477</v>
      </c>
    </row>
    <row r="20" spans="1:32" x14ac:dyDescent="0.25">
      <c r="A20" s="60">
        <v>16</v>
      </c>
      <c r="B20" s="61">
        <v>0.88722222234355286</v>
      </c>
      <c r="C20" s="61">
        <f t="shared" si="9"/>
        <v>438.35472222237149</v>
      </c>
      <c r="D20" s="61">
        <f t="shared" si="0"/>
        <v>1.4977170771225241</v>
      </c>
      <c r="E20" s="61">
        <f t="shared" si="1"/>
        <v>14.578182111101228</v>
      </c>
      <c r="N20" s="66"/>
      <c r="O20" t="s">
        <v>362</v>
      </c>
      <c r="P20" s="58">
        <f>(92/P12)^(1/P11)</f>
        <v>1977.6877443639642</v>
      </c>
      <c r="V20" s="59">
        <f t="shared" si="6"/>
        <v>5710.0897222213098</v>
      </c>
      <c r="W20" s="59">
        <f t="shared" si="2"/>
        <v>336.39233540614811</v>
      </c>
      <c r="X20" s="59">
        <f t="shared" si="7"/>
        <v>17.919805678079456</v>
      </c>
      <c r="Y20" s="70">
        <f t="shared" si="8"/>
        <v>53759.417034238366</v>
      </c>
      <c r="Z20" s="70">
        <f t="shared" si="10"/>
        <v>736177.00621844432</v>
      </c>
      <c r="AA20" s="2">
        <f t="shared" si="3"/>
        <v>8.0661255686375349E-147</v>
      </c>
      <c r="AB20" s="67">
        <f t="shared" si="4"/>
        <v>7.2034543960823955E-2</v>
      </c>
      <c r="AC20" s="59">
        <f t="shared" si="5"/>
        <v>13.882228511696427</v>
      </c>
    </row>
    <row r="21" spans="1:32" x14ac:dyDescent="0.25">
      <c r="A21" s="60">
        <v>17</v>
      </c>
      <c r="B21" s="61">
        <v>1.9233333332813345</v>
      </c>
      <c r="C21" s="61">
        <f t="shared" si="9"/>
        <v>440.27805555565283</v>
      </c>
      <c r="D21" s="61">
        <f t="shared" si="0"/>
        <v>1.4933390560562048</v>
      </c>
      <c r="E21" s="61">
        <f t="shared" si="1"/>
        <v>14.656431657047863</v>
      </c>
      <c r="N21" s="66"/>
      <c r="O21" t="s">
        <v>363</v>
      </c>
      <c r="P21" s="58">
        <f>P20-P7</f>
        <v>17.598022142654372</v>
      </c>
      <c r="V21" s="59">
        <f t="shared" si="6"/>
        <v>5960.0897222213098</v>
      </c>
      <c r="W21" s="59">
        <f t="shared" si="2"/>
        <v>354.48780856916409</v>
      </c>
      <c r="X21" s="59">
        <f t="shared" si="7"/>
        <v>18.095473163015981</v>
      </c>
      <c r="Y21" s="70">
        <f t="shared" si="8"/>
        <v>54286.419489047941</v>
      </c>
      <c r="Z21" s="70">
        <f t="shared" si="10"/>
        <v>790463.42570749228</v>
      </c>
      <c r="AA21" s="2">
        <f t="shared" si="3"/>
        <v>1.1166082606650755E-154</v>
      </c>
      <c r="AB21" s="67">
        <f t="shared" si="4"/>
        <v>7.2725406513167043E-2</v>
      </c>
      <c r="AC21" s="59">
        <f t="shared" si="5"/>
        <v>13.75035284015839</v>
      </c>
    </row>
    <row r="22" spans="1:32" x14ac:dyDescent="0.25">
      <c r="A22" s="60">
        <v>18</v>
      </c>
      <c r="B22" s="61">
        <v>1.9927777777193114</v>
      </c>
      <c r="C22" s="61">
        <f t="shared" si="9"/>
        <v>442.27083333337214</v>
      </c>
      <c r="D22" s="61">
        <f t="shared" si="0"/>
        <v>1.488823088296171</v>
      </c>
      <c r="E22" s="61">
        <f t="shared" si="1"/>
        <v>14.737586856308502</v>
      </c>
      <c r="N22" s="66"/>
      <c r="V22" s="59">
        <f t="shared" si="6"/>
        <v>6210.0897222213098</v>
      </c>
      <c r="W22" s="59">
        <f t="shared" si="2"/>
        <v>372.75319174998384</v>
      </c>
      <c r="X22" s="59">
        <f t="shared" si="7"/>
        <v>18.265383180819754</v>
      </c>
      <c r="Y22" s="70">
        <f t="shared" si="8"/>
        <v>54796.149542459258</v>
      </c>
      <c r="Z22" s="70">
        <f t="shared" si="10"/>
        <v>845259.57524995157</v>
      </c>
      <c r="AA22" s="2">
        <f>EXP(-1*$P$12*V22^($P$11))</f>
        <v>1.3042045504590246E-162</v>
      </c>
      <c r="AB22" s="67">
        <f t="shared" si="4"/>
        <v>7.3394099689920139E-2</v>
      </c>
      <c r="AC22" s="59">
        <f t="shared" si="5"/>
        <v>13.625073462647009</v>
      </c>
    </row>
    <row r="23" spans="1:32" x14ac:dyDescent="0.25">
      <c r="A23" s="60">
        <v>19</v>
      </c>
      <c r="B23" s="61">
        <v>9.8924999997834675</v>
      </c>
      <c r="C23" s="61">
        <f t="shared" si="9"/>
        <v>452.16333333315561</v>
      </c>
      <c r="D23" s="61">
        <f t="shared" si="0"/>
        <v>1.4667020563300701</v>
      </c>
      <c r="E23" s="61">
        <f t="shared" si="1"/>
        <v>15.141656436608747</v>
      </c>
      <c r="N23" s="66"/>
      <c r="V23" s="58"/>
      <c r="W23" s="59"/>
    </row>
    <row r="24" spans="1:32" x14ac:dyDescent="0.25">
      <c r="A24" s="60">
        <v>20</v>
      </c>
      <c r="B24" s="61">
        <v>1.7955555556691252</v>
      </c>
      <c r="C24" s="61">
        <f t="shared" si="9"/>
        <v>453.95888888882473</v>
      </c>
      <c r="D24" s="61">
        <f t="shared" si="0"/>
        <v>1.4627388869875178</v>
      </c>
      <c r="E24" s="61">
        <f t="shared" si="1"/>
        <v>15.215210451253537</v>
      </c>
      <c r="N24" s="66" t="s">
        <v>373</v>
      </c>
      <c r="O24" s="55" t="s">
        <v>374</v>
      </c>
      <c r="V24" s="58"/>
      <c r="W24" s="58"/>
    </row>
    <row r="25" spans="1:32" x14ac:dyDescent="0.25">
      <c r="A25" s="60">
        <v>21</v>
      </c>
      <c r="B25" s="61">
        <v>9.6563888888340443</v>
      </c>
      <c r="C25" s="61">
        <f t="shared" si="9"/>
        <v>463.61527777765878</v>
      </c>
      <c r="D25" s="61">
        <f t="shared" si="0"/>
        <v>1.4416904622436268</v>
      </c>
      <c r="E25" s="61">
        <f t="shared" si="1"/>
        <v>15.611886437614777</v>
      </c>
      <c r="N25" s="66"/>
    </row>
    <row r="26" spans="1:32" x14ac:dyDescent="0.25">
      <c r="A26" s="60">
        <v>22</v>
      </c>
      <c r="B26" s="61">
        <v>24</v>
      </c>
      <c r="C26" s="61">
        <f t="shared" si="9"/>
        <v>487.61527777765878</v>
      </c>
      <c r="D26" s="61">
        <f t="shared" si="0"/>
        <v>1.3912187981002149</v>
      </c>
      <c r="E26" s="61">
        <f t="shared" si="1"/>
        <v>16.605713115357389</v>
      </c>
      <c r="N26" s="66"/>
      <c r="V26" s="72" t="s">
        <v>44</v>
      </c>
      <c r="W26" s="72" t="s">
        <v>378</v>
      </c>
      <c r="X26" s="72" t="s">
        <v>386</v>
      </c>
      <c r="Y26" s="72" t="s">
        <v>387</v>
      </c>
      <c r="AF26" t="s">
        <v>385</v>
      </c>
    </row>
    <row r="27" spans="1:32" x14ac:dyDescent="0.25">
      <c r="A27" s="60">
        <v>23</v>
      </c>
      <c r="B27" s="61">
        <v>14.795277777768206</v>
      </c>
      <c r="C27" s="61">
        <f t="shared" si="9"/>
        <v>502.41055555542698</v>
      </c>
      <c r="D27" s="61">
        <f t="shared" si="0"/>
        <v>1.361327902625495</v>
      </c>
      <c r="E27" s="61">
        <f t="shared" si="1"/>
        <v>17.223864454865168</v>
      </c>
      <c r="N27" s="66"/>
      <c r="V27" s="2">
        <v>0</v>
      </c>
      <c r="W27" s="71">
        <f>EXP(-1*$P$12*V27^($P$11))</f>
        <v>1</v>
      </c>
      <c r="X27" s="73">
        <f>$P$12*$P$11*V27^($P$11-1)</f>
        <v>0</v>
      </c>
      <c r="Y27" s="1"/>
    </row>
    <row r="28" spans="1:32" x14ac:dyDescent="0.25">
      <c r="A28" s="60">
        <v>24</v>
      </c>
      <c r="B28" s="61">
        <v>1.7211111111100763</v>
      </c>
      <c r="C28" s="61">
        <f t="shared" si="9"/>
        <v>504.13166666653706</v>
      </c>
      <c r="D28" s="61">
        <f t="shared" si="0"/>
        <v>1.3579080504811263</v>
      </c>
      <c r="E28" s="61">
        <f t="shared" si="1"/>
        <v>17.29603897831408</v>
      </c>
      <c r="N28" s="66"/>
      <c r="V28" s="2">
        <f>V27+250</f>
        <v>250</v>
      </c>
      <c r="W28" s="71">
        <f t="shared" ref="W28:W52" si="11">EXP(-1*$P$12*V28^($P$11))</f>
        <v>6.5129045328764798E-4</v>
      </c>
      <c r="X28" s="73">
        <f t="shared" ref="X28:X52" si="12">$P$12*$P$11*V28^($P$11-1)</f>
        <v>3.5883088115845667E-2</v>
      </c>
      <c r="Y28" s="74">
        <f t="shared" ref="Y28:Y52" si="13">1/X28</f>
        <v>27.868281480445059</v>
      </c>
    </row>
    <row r="29" spans="1:32" x14ac:dyDescent="0.25">
      <c r="A29" s="60">
        <v>25</v>
      </c>
      <c r="B29" s="61">
        <v>8.3938888888224028</v>
      </c>
      <c r="C29" s="61">
        <f t="shared" si="9"/>
        <v>512.52555555535946</v>
      </c>
      <c r="D29" s="61">
        <f t="shared" si="0"/>
        <v>1.341394953552737</v>
      </c>
      <c r="E29" s="61">
        <f t="shared" si="1"/>
        <v>17.648819597840017</v>
      </c>
      <c r="N29" s="66"/>
      <c r="V29" s="2">
        <f t="shared" ref="V29:V52" si="14">V28+250</f>
        <v>500</v>
      </c>
      <c r="W29" s="71">
        <f t="shared" si="11"/>
        <v>3.6612696007985358E-8</v>
      </c>
      <c r="X29" s="73">
        <f t="shared" si="12"/>
        <v>4.1873978536545481E-2</v>
      </c>
      <c r="Y29" s="74">
        <f t="shared" si="13"/>
        <v>23.881179552290472</v>
      </c>
    </row>
    <row r="30" spans="1:32" x14ac:dyDescent="0.25">
      <c r="A30" s="60">
        <v>26</v>
      </c>
      <c r="B30" s="61">
        <v>25.402777777751908</v>
      </c>
      <c r="C30" s="61">
        <f t="shared" si="9"/>
        <v>537.92833333311137</v>
      </c>
      <c r="D30" s="61">
        <f t="shared" si="0"/>
        <v>1.2930201859497563</v>
      </c>
      <c r="E30" s="61">
        <f t="shared" si="1"/>
        <v>18.724243858275702</v>
      </c>
      <c r="V30" s="2">
        <f t="shared" si="14"/>
        <v>750</v>
      </c>
      <c r="W30" s="71">
        <f t="shared" si="11"/>
        <v>6.1816148825795736E-13</v>
      </c>
      <c r="X30" s="73">
        <f t="shared" si="12"/>
        <v>4.5831972020091753E-2</v>
      </c>
      <c r="Y30" s="74">
        <f t="shared" si="13"/>
        <v>21.818829867534863</v>
      </c>
    </row>
    <row r="31" spans="1:32" x14ac:dyDescent="0.25">
      <c r="A31" s="60">
        <v>27</v>
      </c>
      <c r="B31" s="61">
        <v>6.1652777778217569</v>
      </c>
      <c r="C31" s="61">
        <f t="shared" si="9"/>
        <v>544.09361111093313</v>
      </c>
      <c r="D31" s="61">
        <f t="shared" si="0"/>
        <v>1.2816242165203238</v>
      </c>
      <c r="E31" s="61">
        <f t="shared" si="1"/>
        <v>18.986981652913606</v>
      </c>
      <c r="G31" t="s">
        <v>350</v>
      </c>
      <c r="H31" t="s">
        <v>351</v>
      </c>
      <c r="V31" s="2">
        <f t="shared" si="14"/>
        <v>1000</v>
      </c>
      <c r="W31" s="71">
        <f t="shared" si="11"/>
        <v>4.4073087898624932E-18</v>
      </c>
      <c r="X31" s="73">
        <f t="shared" si="12"/>
        <v>4.8865082983333648E-2</v>
      </c>
      <c r="Y31" s="74">
        <f t="shared" si="13"/>
        <v>20.464510422320753</v>
      </c>
    </row>
    <row r="32" spans="1:32" x14ac:dyDescent="0.25">
      <c r="A32" s="60">
        <v>28</v>
      </c>
      <c r="B32" s="61">
        <v>0.5816666666069068</v>
      </c>
      <c r="C32" s="61">
        <f t="shared" si="9"/>
        <v>544.67527777754003</v>
      </c>
      <c r="D32" s="61">
        <f t="shared" si="0"/>
        <v>1.2805557313204214</v>
      </c>
      <c r="E32" s="61">
        <f t="shared" si="1"/>
        <v>19.011804170366414</v>
      </c>
      <c r="V32" s="2">
        <f t="shared" si="14"/>
        <v>1250</v>
      </c>
      <c r="W32" s="71">
        <f t="shared" si="11"/>
        <v>1.5835207796667224E-23</v>
      </c>
      <c r="X32" s="73">
        <f t="shared" si="12"/>
        <v>5.135530827667005E-2</v>
      </c>
      <c r="Y32" s="74">
        <f t="shared" si="13"/>
        <v>19.472183763606868</v>
      </c>
    </row>
    <row r="33" spans="1:25" x14ac:dyDescent="0.25">
      <c r="A33" s="60">
        <v>29</v>
      </c>
      <c r="B33" s="61">
        <v>72.519166666665114</v>
      </c>
      <c r="C33" s="61">
        <f t="shared" si="9"/>
        <v>617.19444444420515</v>
      </c>
      <c r="D33" s="61">
        <f t="shared" si="0"/>
        <v>1.1555614085964294</v>
      </c>
      <c r="E33" s="61">
        <f t="shared" si="1"/>
        <v>22.151314928155045</v>
      </c>
      <c r="G33" s="55" t="s">
        <v>341</v>
      </c>
      <c r="V33" s="2">
        <f t="shared" si="14"/>
        <v>1500</v>
      </c>
      <c r="W33" s="71">
        <f t="shared" si="11"/>
        <v>3.2026590271141366E-29</v>
      </c>
      <c r="X33" s="73">
        <f t="shared" si="12"/>
        <v>5.3483886516706672E-2</v>
      </c>
      <c r="Y33" s="74">
        <f t="shared" si="13"/>
        <v>18.69722013727689</v>
      </c>
    </row>
    <row r="34" spans="1:25" x14ac:dyDescent="0.25">
      <c r="A34" s="60">
        <v>30</v>
      </c>
      <c r="B34" s="61">
        <v>19.283333333325572</v>
      </c>
      <c r="C34" s="61">
        <f t="shared" si="9"/>
        <v>636.47777777753072</v>
      </c>
      <c r="D34" s="61">
        <f t="shared" si="0"/>
        <v>1.1247960235863055</v>
      </c>
      <c r="E34" s="61">
        <f t="shared" si="1"/>
        <v>23.000483379645448</v>
      </c>
      <c r="V34" s="2">
        <f t="shared" si="14"/>
        <v>1750</v>
      </c>
      <c r="W34" s="71">
        <f t="shared" si="11"/>
        <v>3.9365787120789292E-35</v>
      </c>
      <c r="X34" s="73">
        <f t="shared" si="12"/>
        <v>5.535225932250442E-2</v>
      </c>
      <c r="Y34" s="74">
        <f t="shared" si="13"/>
        <v>18.066109897585203</v>
      </c>
    </row>
    <row r="35" spans="1:25" x14ac:dyDescent="0.25">
      <c r="A35" s="60">
        <v>31</v>
      </c>
      <c r="B35" s="61">
        <v>76.417777777765878</v>
      </c>
      <c r="C35" s="61">
        <f t="shared" si="9"/>
        <v>712.8955555552966</v>
      </c>
      <c r="D35" s="61">
        <f t="shared" si="0"/>
        <v>1.0114106040333806</v>
      </c>
      <c r="E35" s="61">
        <f t="shared" si="1"/>
        <v>26.420949775749946</v>
      </c>
      <c r="G35" t="s">
        <v>342</v>
      </c>
      <c r="H35" s="58">
        <f>SUM(C5:C95)</f>
        <v>96975.20055551792</v>
      </c>
      <c r="V35" s="2">
        <f t="shared" si="14"/>
        <v>2000</v>
      </c>
      <c r="W35" s="71">
        <f t="shared" si="11"/>
        <v>3.1119631286140112E-41</v>
      </c>
      <c r="X35" s="73">
        <f t="shared" si="12"/>
        <v>5.702339300967392E-2</v>
      </c>
      <c r="Y35" s="74">
        <f t="shared" si="13"/>
        <v>17.536662538308651</v>
      </c>
    </row>
    <row r="36" spans="1:25" x14ac:dyDescent="0.25">
      <c r="A36" s="60">
        <v>32</v>
      </c>
      <c r="B36" s="61">
        <v>107.25138888886431</v>
      </c>
      <c r="C36" s="61">
        <f t="shared" si="9"/>
        <v>820.14694444416091</v>
      </c>
      <c r="D36" s="61">
        <f t="shared" si="0"/>
        <v>0.87126200307491031</v>
      </c>
      <c r="E36" s="61">
        <f t="shared" si="1"/>
        <v>31.359709795620475</v>
      </c>
      <c r="G36" t="s">
        <v>343</v>
      </c>
      <c r="H36">
        <v>91</v>
      </c>
      <c r="V36" s="2">
        <f t="shared" si="14"/>
        <v>2250</v>
      </c>
      <c r="W36" s="71">
        <f t="shared" si="11"/>
        <v>1.6529167597361411E-47</v>
      </c>
      <c r="X36" s="73">
        <f t="shared" si="12"/>
        <v>5.8539266533274757E-2</v>
      </c>
      <c r="Y36" s="74">
        <f t="shared" si="13"/>
        <v>17.082550896526559</v>
      </c>
    </row>
    <row r="37" spans="1:25" x14ac:dyDescent="0.25">
      <c r="A37" s="60">
        <v>33</v>
      </c>
      <c r="B37" s="61">
        <v>12.37083333323244</v>
      </c>
      <c r="C37" s="61">
        <f t="shared" si="9"/>
        <v>832.51777777739335</v>
      </c>
      <c r="D37" s="61">
        <f t="shared" si="0"/>
        <v>0.85629095150621937</v>
      </c>
      <c r="E37" s="61">
        <f t="shared" si="1"/>
        <v>31.939062611367419</v>
      </c>
      <c r="G37" t="s">
        <v>344</v>
      </c>
      <c r="H37" s="58">
        <f>C95</f>
        <v>1960.0897222213098</v>
      </c>
      <c r="V37" s="2">
        <f t="shared" si="14"/>
        <v>2500</v>
      </c>
      <c r="W37" s="71">
        <f t="shared" si="11"/>
        <v>6.1085268504491544E-54</v>
      </c>
      <c r="X37" s="73">
        <f t="shared" si="12"/>
        <v>5.9929375910244956E-2</v>
      </c>
      <c r="Y37" s="74">
        <f t="shared" si="13"/>
        <v>16.686307588079679</v>
      </c>
    </row>
    <row r="38" spans="1:25" x14ac:dyDescent="0.25">
      <c r="A38" s="60">
        <v>34</v>
      </c>
      <c r="B38" s="61">
        <v>18.006666666653473</v>
      </c>
      <c r="C38" s="61">
        <f t="shared" si="9"/>
        <v>850.52444444404682</v>
      </c>
      <c r="D38" s="61">
        <f t="shared" si="0"/>
        <v>0.83489237513463388</v>
      </c>
      <c r="E38" s="61">
        <f t="shared" si="1"/>
        <v>32.785780563329844</v>
      </c>
      <c r="V38" s="2">
        <f t="shared" si="14"/>
        <v>2750</v>
      </c>
      <c r="W38" s="71">
        <f t="shared" si="11"/>
        <v>1.6162805879161667E-60</v>
      </c>
      <c r="X38" s="73">
        <f t="shared" si="12"/>
        <v>6.1215298755168936E-2</v>
      </c>
      <c r="Y38" s="74">
        <f t="shared" si="13"/>
        <v>16.335785666905061</v>
      </c>
    </row>
    <row r="39" spans="1:25" x14ac:dyDescent="0.25">
      <c r="A39" s="60">
        <v>35</v>
      </c>
      <c r="B39" s="61">
        <v>13.276388889004011</v>
      </c>
      <c r="C39" s="61">
        <f t="shared" si="9"/>
        <v>863.80083333305083</v>
      </c>
      <c r="D39" s="61">
        <f t="shared" si="0"/>
        <v>0.81940330256507143</v>
      </c>
      <c r="E39" s="61">
        <f t="shared" si="1"/>
        <v>33.412636427764717</v>
      </c>
      <c r="G39" t="s">
        <v>345</v>
      </c>
      <c r="H39">
        <f>(H35/H36-H37/2)/(H37*SQRT(1/(12*H36)))</f>
        <v>1.4434234886594337</v>
      </c>
      <c r="V39" s="2">
        <f t="shared" si="14"/>
        <v>3000</v>
      </c>
      <c r="W39" s="71">
        <f t="shared" si="11"/>
        <v>3.136026497115E-67</v>
      </c>
      <c r="X39" s="73">
        <f t="shared" si="12"/>
        <v>6.241333267697851E-2</v>
      </c>
      <c r="Y39" s="74">
        <f t="shared" si="13"/>
        <v>16.022217643392327</v>
      </c>
    </row>
    <row r="40" spans="1:25" x14ac:dyDescent="0.25">
      <c r="A40" s="60">
        <v>36</v>
      </c>
      <c r="B40" s="61">
        <v>16.411388888955116</v>
      </c>
      <c r="C40" s="61">
        <f t="shared" si="9"/>
        <v>880.21222222200595</v>
      </c>
      <c r="D40" s="61">
        <f t="shared" si="0"/>
        <v>0.80058248780698982</v>
      </c>
      <c r="E40" s="61">
        <f t="shared" si="1"/>
        <v>34.190482462708736</v>
      </c>
      <c r="V40" s="2">
        <f t="shared" si="14"/>
        <v>3250</v>
      </c>
      <c r="W40" s="71">
        <f t="shared" si="11"/>
        <v>4.5535931668960945E-74</v>
      </c>
      <c r="X40" s="73">
        <f t="shared" si="12"/>
        <v>6.3536111281584304E-2</v>
      </c>
      <c r="Y40" s="74">
        <f t="shared" si="13"/>
        <v>15.739080970318152</v>
      </c>
    </row>
    <row r="41" spans="1:25" x14ac:dyDescent="0.25">
      <c r="A41" s="60">
        <v>37</v>
      </c>
      <c r="B41" s="61">
        <v>33.766111111035571</v>
      </c>
      <c r="C41" s="61">
        <f t="shared" si="9"/>
        <v>913.97833333304152</v>
      </c>
      <c r="D41" s="61">
        <f t="shared" si="0"/>
        <v>0.76293866197209526</v>
      </c>
      <c r="E41" s="61">
        <f t="shared" si="1"/>
        <v>35.801016995104938</v>
      </c>
      <c r="G41" t="s">
        <v>346</v>
      </c>
      <c r="V41" s="2">
        <f t="shared" si="14"/>
        <v>3500</v>
      </c>
      <c r="W41" s="71">
        <f t="shared" si="11"/>
        <v>5.0355577569861673E-81</v>
      </c>
      <c r="X41" s="73">
        <f t="shared" si="12"/>
        <v>6.4593641197685014E-2</v>
      </c>
      <c r="Y41" s="74">
        <f t="shared" si="13"/>
        <v>15.481400048954653</v>
      </c>
    </row>
    <row r="42" spans="1:25" x14ac:dyDescent="0.25">
      <c r="A42" s="60">
        <v>38</v>
      </c>
      <c r="B42" s="61">
        <v>9.2513888888061047</v>
      </c>
      <c r="C42" s="61">
        <f t="shared" si="9"/>
        <v>923.22972222184762</v>
      </c>
      <c r="D42" s="61">
        <f t="shared" si="0"/>
        <v>0.75286743780374465</v>
      </c>
      <c r="E42" s="61">
        <f t="shared" si="1"/>
        <v>36.244617570792869</v>
      </c>
      <c r="G42" s="64" t="s">
        <v>347</v>
      </c>
      <c r="H42">
        <v>0.5</v>
      </c>
      <c r="V42" s="2">
        <f t="shared" si="14"/>
        <v>3750</v>
      </c>
      <c r="W42" s="71">
        <f t="shared" si="11"/>
        <v>4.3061667179130732E-88</v>
      </c>
      <c r="X42" s="73">
        <f t="shared" si="12"/>
        <v>6.5593993594440597E-2</v>
      </c>
      <c r="Y42" s="74">
        <f t="shared" si="13"/>
        <v>15.24529831470354</v>
      </c>
    </row>
    <row r="43" spans="1:25" x14ac:dyDescent="0.25">
      <c r="A43" s="60">
        <v>39</v>
      </c>
      <c r="B43" s="61">
        <v>4.2008333334233612</v>
      </c>
      <c r="C43" s="61">
        <f t="shared" si="9"/>
        <v>927.43055555527098</v>
      </c>
      <c r="D43" s="61">
        <f t="shared" si="0"/>
        <v>0.7483276088585703</v>
      </c>
      <c r="E43" s="61">
        <f t="shared" si="1"/>
        <v>36.446373646052308</v>
      </c>
      <c r="G43" s="65" t="s">
        <v>348</v>
      </c>
      <c r="V43" s="2">
        <f t="shared" si="14"/>
        <v>4000</v>
      </c>
      <c r="W43" s="71">
        <f t="shared" si="11"/>
        <v>2.8861675480059076E-95</v>
      </c>
      <c r="X43" s="73">
        <f t="shared" si="12"/>
        <v>6.6543780380865655E-2</v>
      </c>
      <c r="Y43" s="74">
        <f t="shared" si="13"/>
        <v>15.027700474431494</v>
      </c>
    </row>
    <row r="44" spans="1:25" x14ac:dyDescent="0.25">
      <c r="A44" s="60">
        <v>40</v>
      </c>
      <c r="B44" s="61">
        <v>12.824444444384426</v>
      </c>
      <c r="C44" s="61">
        <f t="shared" si="9"/>
        <v>940.25499999965541</v>
      </c>
      <c r="D44" s="61">
        <f t="shared" si="0"/>
        <v>0.73459441274978443</v>
      </c>
      <c r="E44" s="61">
        <f t="shared" si="1"/>
        <v>37.0635582630863</v>
      </c>
      <c r="V44" s="2">
        <f>V43+250</f>
        <v>4250</v>
      </c>
      <c r="W44" s="71">
        <f t="shared" si="11"/>
        <v>1.534344320140659E-102</v>
      </c>
      <c r="X44" s="73">
        <f t="shared" si="12"/>
        <v>6.7448491232323091E-2</v>
      </c>
      <c r="Y44" s="74">
        <f t="shared" si="13"/>
        <v>14.826128527553685</v>
      </c>
    </row>
    <row r="45" spans="1:25" x14ac:dyDescent="0.25">
      <c r="A45" s="60">
        <v>41</v>
      </c>
      <c r="B45" s="61">
        <v>9.9488888889318332</v>
      </c>
      <c r="C45" s="61">
        <f t="shared" si="9"/>
        <v>950.20388888858724</v>
      </c>
      <c r="D45" s="61">
        <f t="shared" si="0"/>
        <v>0.72406894637061225</v>
      </c>
      <c r="E45" s="61">
        <f t="shared" si="1"/>
        <v>37.543649519068843</v>
      </c>
      <c r="G45" t="s">
        <v>349</v>
      </c>
      <c r="V45" s="2">
        <f t="shared" si="14"/>
        <v>4500</v>
      </c>
      <c r="W45" s="71">
        <f t="shared" si="11"/>
        <v>6.5393017438806322E-110</v>
      </c>
      <c r="X45" s="73">
        <f t="shared" si="12"/>
        <v>6.8312737812468327E-2</v>
      </c>
      <c r="Y45" s="74">
        <f t="shared" si="13"/>
        <v>14.638558371722612</v>
      </c>
    </row>
    <row r="46" spans="1:25" x14ac:dyDescent="0.25">
      <c r="A46" s="60">
        <v>42</v>
      </c>
      <c r="B46" s="61">
        <v>38.060833333292976</v>
      </c>
      <c r="C46" s="61">
        <f t="shared" si="9"/>
        <v>988.26472222188022</v>
      </c>
      <c r="D46" s="61">
        <f t="shared" si="0"/>
        <v>0.68479492848979706</v>
      </c>
      <c r="E46" s="61">
        <f t="shared" si="1"/>
        <v>39.3905738930873</v>
      </c>
      <c r="V46" s="2">
        <f t="shared" si="14"/>
        <v>4750</v>
      </c>
      <c r="W46" s="71">
        <f t="shared" si="11"/>
        <v>2.2559133128180148E-117</v>
      </c>
      <c r="X46" s="73">
        <f t="shared" si="12"/>
        <v>6.914043441938042E-2</v>
      </c>
      <c r="Y46" s="74">
        <f t="shared" si="13"/>
        <v>14.463316703137387</v>
      </c>
    </row>
    <row r="47" spans="1:25" x14ac:dyDescent="0.25">
      <c r="A47" s="60">
        <v>43</v>
      </c>
      <c r="B47" s="61">
        <v>5.12361111107748</v>
      </c>
      <c r="C47" s="61">
        <f t="shared" si="9"/>
        <v>993.3883333329577</v>
      </c>
      <c r="D47" s="61">
        <f t="shared" si="0"/>
        <v>0.67962386939470421</v>
      </c>
      <c r="E47" s="61">
        <f t="shared" si="1"/>
        <v>39.640426098340726</v>
      </c>
      <c r="V47" s="2">
        <f t="shared" si="14"/>
        <v>5000</v>
      </c>
      <c r="W47" s="71">
        <f t="shared" si="11"/>
        <v>6.3544460359248665E-125</v>
      </c>
      <c r="X47" s="73">
        <f t="shared" si="12"/>
        <v>6.9934934041142302E-2</v>
      </c>
      <c r="Y47" s="74">
        <f t="shared" si="13"/>
        <v>14.299005407107497</v>
      </c>
    </row>
    <row r="48" spans="1:25" x14ac:dyDescent="0.25">
      <c r="A48" s="60">
        <v>44</v>
      </c>
      <c r="B48" s="61">
        <v>69.629722222220153</v>
      </c>
      <c r="C48" s="61">
        <f t="shared" si="9"/>
        <v>1063.0180555551779</v>
      </c>
      <c r="D48" s="61">
        <f t="shared" si="0"/>
        <v>0.61187816415213903</v>
      </c>
      <c r="E48" s="61">
        <f t="shared" si="1"/>
        <v>43.063919668712806</v>
      </c>
      <c r="V48" s="2">
        <f t="shared" si="14"/>
        <v>5250</v>
      </c>
      <c r="W48" s="71">
        <f t="shared" si="11"/>
        <v>1.4731284560798122E-132</v>
      </c>
      <c r="X48" s="73">
        <f t="shared" si="12"/>
        <v>7.0699132480674401E-2</v>
      </c>
      <c r="Y48" s="74">
        <f t="shared" si="13"/>
        <v>14.144445128422896</v>
      </c>
    </row>
    <row r="49" spans="1:25" x14ac:dyDescent="0.25">
      <c r="A49" s="60">
        <v>45</v>
      </c>
      <c r="B49" s="61">
        <v>24</v>
      </c>
      <c r="C49" s="61">
        <f t="shared" si="9"/>
        <v>1087.0180555551779</v>
      </c>
      <c r="D49" s="61">
        <f t="shared" si="0"/>
        <v>0.58955203039076642</v>
      </c>
      <c r="E49" s="61">
        <f t="shared" si="1"/>
        <v>44.255727347459292</v>
      </c>
      <c r="V49" s="2">
        <f t="shared" si="14"/>
        <v>5500</v>
      </c>
      <c r="W49" s="71">
        <f t="shared" si="11"/>
        <v>2.8311391727462975E-140</v>
      </c>
      <c r="X49" s="73">
        <f t="shared" si="12"/>
        <v>7.1435549189820702E-2</v>
      </c>
      <c r="Y49" s="74">
        <f t="shared" si="13"/>
        <v>13.998632492385125</v>
      </c>
    </row>
    <row r="50" spans="1:25" x14ac:dyDescent="0.25">
      <c r="A50" s="60">
        <v>46</v>
      </c>
      <c r="B50" s="61">
        <v>6.250277777784504</v>
      </c>
      <c r="C50" s="61">
        <f t="shared" si="9"/>
        <v>1093.2683333329624</v>
      </c>
      <c r="D50" s="61">
        <f t="shared" si="0"/>
        <v>0.58381856809743538</v>
      </c>
      <c r="E50" s="61">
        <f t="shared" si="1"/>
        <v>44.567076232422806</v>
      </c>
      <c r="V50" s="2">
        <f t="shared" si="14"/>
        <v>5750</v>
      </c>
      <c r="W50" s="71">
        <f t="shared" si="11"/>
        <v>4.5408116071845584E-148</v>
      </c>
      <c r="X50" s="73">
        <f t="shared" si="12"/>
        <v>7.2146390832332388E-2</v>
      </c>
      <c r="Y50" s="74">
        <f t="shared" si="13"/>
        <v>13.860707215749596</v>
      </c>
    </row>
    <row r="51" spans="1:25" x14ac:dyDescent="0.25">
      <c r="A51" s="60">
        <v>47</v>
      </c>
      <c r="B51" s="61">
        <v>72.258333333302289</v>
      </c>
      <c r="C51" s="61">
        <f t="shared" si="9"/>
        <v>1165.5266666662646</v>
      </c>
      <c r="D51" s="61">
        <f t="shared" si="0"/>
        <v>0.51981718958376644</v>
      </c>
      <c r="E51" s="61">
        <f t="shared" si="1"/>
        <v>48.194893300292513</v>
      </c>
      <c r="V51" s="2">
        <f t="shared" si="14"/>
        <v>6000</v>
      </c>
      <c r="W51" s="71">
        <f t="shared" si="11"/>
        <v>6.1154224003256759E-156</v>
      </c>
      <c r="X51" s="73">
        <f t="shared" si="12"/>
        <v>7.2833601848107776E-2</v>
      </c>
      <c r="Y51" s="74">
        <f t="shared" si="13"/>
        <v>13.729926498561325</v>
      </c>
    </row>
    <row r="52" spans="1:25" x14ac:dyDescent="0.25">
      <c r="A52" s="60">
        <v>48</v>
      </c>
      <c r="B52" s="61">
        <v>24.371944444428664</v>
      </c>
      <c r="C52" s="61">
        <f t="shared" si="9"/>
        <v>1189.8986111106933</v>
      </c>
      <c r="D52" s="61">
        <f t="shared" si="0"/>
        <v>0.49912214609190103</v>
      </c>
      <c r="E52" s="61">
        <f t="shared" si="1"/>
        <v>49.430019933082804</v>
      </c>
      <c r="V52" s="2">
        <f t="shared" si="14"/>
        <v>6250</v>
      </c>
      <c r="W52" s="71">
        <f t="shared" si="11"/>
        <v>6.9552130181930235E-164</v>
      </c>
      <c r="X52" s="73">
        <f t="shared" si="12"/>
        <v>7.3498905101960166E-2</v>
      </c>
      <c r="Y52" s="74">
        <f t="shared" si="13"/>
        <v>13.605644854338527</v>
      </c>
    </row>
    <row r="53" spans="1:25" x14ac:dyDescent="0.25">
      <c r="A53" s="60">
        <v>49</v>
      </c>
      <c r="B53" s="61">
        <v>8.8791666667093523</v>
      </c>
      <c r="C53" s="61">
        <f t="shared" si="9"/>
        <v>1198.7777777774027</v>
      </c>
      <c r="D53" s="61">
        <f t="shared" si="0"/>
        <v>0.4916877296055619</v>
      </c>
      <c r="E53" s="61">
        <f t="shared" si="1"/>
        <v>49.881408736063626</v>
      </c>
      <c r="V53" s="2"/>
    </row>
    <row r="54" spans="1:25" x14ac:dyDescent="0.25">
      <c r="A54" s="60">
        <v>50</v>
      </c>
      <c r="B54" s="61">
        <v>30.532222222129349</v>
      </c>
      <c r="C54" s="61">
        <f t="shared" si="9"/>
        <v>1229.309999999532</v>
      </c>
      <c r="D54" s="61">
        <f t="shared" si="0"/>
        <v>0.46653721246973062</v>
      </c>
      <c r="E54" s="61">
        <f t="shared" si="1"/>
        <v>51.439232335438966</v>
      </c>
      <c r="V54" s="2"/>
    </row>
    <row r="55" spans="1:25" x14ac:dyDescent="0.25">
      <c r="A55" s="60">
        <v>51</v>
      </c>
      <c r="B55" s="61">
        <v>26.266111111035571</v>
      </c>
      <c r="C55" s="61">
        <f t="shared" si="9"/>
        <v>1255.5761111105676</v>
      </c>
      <c r="D55" s="61">
        <f t="shared" si="0"/>
        <v>0.44539572890918866</v>
      </c>
      <c r="E55" s="61">
        <f t="shared" si="1"/>
        <v>52.786311444370597</v>
      </c>
      <c r="V55" s="2"/>
    </row>
    <row r="56" spans="1:25" x14ac:dyDescent="0.25">
      <c r="A56" s="60">
        <v>52</v>
      </c>
      <c r="B56" s="61">
        <v>18.085277777805459</v>
      </c>
      <c r="C56" s="61">
        <f t="shared" si="9"/>
        <v>1273.661388888373</v>
      </c>
      <c r="D56" s="61">
        <f t="shared" si="0"/>
        <v>0.43109451281747219</v>
      </c>
      <c r="E56" s="61">
        <f t="shared" si="1"/>
        <v>53.717493680210701</v>
      </c>
    </row>
    <row r="57" spans="1:25" x14ac:dyDescent="0.25">
      <c r="A57" s="60">
        <v>53</v>
      </c>
      <c r="B57" s="61">
        <v>0.49194444454042241</v>
      </c>
      <c r="C57" s="61">
        <f t="shared" si="9"/>
        <v>1274.1533333329135</v>
      </c>
      <c r="D57" s="61">
        <f t="shared" si="0"/>
        <v>0.43070834309613149</v>
      </c>
      <c r="E57" s="61">
        <f t="shared" si="1"/>
        <v>53.742864479535037</v>
      </c>
    </row>
    <row r="58" spans="1:25" x14ac:dyDescent="0.25">
      <c r="A58" s="60">
        <v>54</v>
      </c>
      <c r="B58" s="61">
        <v>2.5405555555480532</v>
      </c>
      <c r="C58" s="61">
        <f t="shared" si="9"/>
        <v>1276.6938888884615</v>
      </c>
      <c r="D58" s="61">
        <f t="shared" si="0"/>
        <v>0.42871641165198299</v>
      </c>
      <c r="E58" s="61">
        <f t="shared" si="1"/>
        <v>53.873921970041451</v>
      </c>
    </row>
    <row r="59" spans="1:25" x14ac:dyDescent="0.25">
      <c r="A59" s="60">
        <v>55</v>
      </c>
      <c r="B59" s="61">
        <v>8.5058333332417533</v>
      </c>
      <c r="C59" s="61">
        <f t="shared" si="9"/>
        <v>1285.1997222217033</v>
      </c>
      <c r="D59" s="61">
        <f t="shared" si="0"/>
        <v>0.4220761167149305</v>
      </c>
      <c r="E59" s="61">
        <f t="shared" si="1"/>
        <v>54.313127618262754</v>
      </c>
    </row>
    <row r="60" spans="1:25" x14ac:dyDescent="0.25">
      <c r="A60" s="60">
        <v>56</v>
      </c>
      <c r="B60" s="61">
        <v>0.20638888876419514</v>
      </c>
      <c r="C60" s="61">
        <f t="shared" si="9"/>
        <v>1285.4061111104675</v>
      </c>
      <c r="D60" s="61">
        <f t="shared" si="0"/>
        <v>0.42191554064641673</v>
      </c>
      <c r="E60" s="61">
        <f t="shared" si="1"/>
        <v>54.323792742544775</v>
      </c>
    </row>
    <row r="61" spans="1:25" x14ac:dyDescent="0.25">
      <c r="A61" s="60">
        <v>57</v>
      </c>
      <c r="B61" s="61">
        <v>4.7908333333907649</v>
      </c>
      <c r="C61" s="61">
        <f t="shared" si="9"/>
        <v>1290.1969444438582</v>
      </c>
      <c r="D61" s="61">
        <f t="shared" si="0"/>
        <v>0.41819537200602941</v>
      </c>
      <c r="E61" s="61">
        <f t="shared" si="1"/>
        <v>54.571465651002718</v>
      </c>
    </row>
    <row r="62" spans="1:25" x14ac:dyDescent="0.25">
      <c r="A62" s="60">
        <v>58</v>
      </c>
      <c r="B62" s="61">
        <v>10.969444444344845</v>
      </c>
      <c r="C62" s="61">
        <f t="shared" si="9"/>
        <v>1301.1663888882031</v>
      </c>
      <c r="D62" s="61">
        <f t="shared" si="0"/>
        <v>0.4097291644123095</v>
      </c>
      <c r="E62" s="61">
        <f t="shared" si="1"/>
        <v>55.139326649925465</v>
      </c>
    </row>
    <row r="63" spans="1:25" x14ac:dyDescent="0.25">
      <c r="A63" s="60">
        <v>59</v>
      </c>
      <c r="B63" s="61">
        <v>5.840555555478204</v>
      </c>
      <c r="C63" s="61">
        <f t="shared" si="9"/>
        <v>1307.0069444436813</v>
      </c>
      <c r="D63" s="61">
        <f t="shared" si="0"/>
        <v>0.40525050094042292</v>
      </c>
      <c r="E63" s="61">
        <f t="shared" si="1"/>
        <v>55.442113662695917</v>
      </c>
    </row>
    <row r="64" spans="1:25" x14ac:dyDescent="0.25">
      <c r="A64" s="60">
        <v>60</v>
      </c>
      <c r="B64" s="61">
        <v>6.9763888890738599</v>
      </c>
      <c r="C64" s="61">
        <f t="shared" si="9"/>
        <v>1313.9833333327551</v>
      </c>
      <c r="D64" s="61">
        <f t="shared" si="0"/>
        <v>0.39992701277348902</v>
      </c>
      <c r="E64" s="61">
        <f t="shared" si="1"/>
        <v>55.804179847287344</v>
      </c>
    </row>
    <row r="65" spans="1:5" x14ac:dyDescent="0.25">
      <c r="A65" s="60">
        <v>61</v>
      </c>
      <c r="B65" s="61">
        <v>4.3030555554432794</v>
      </c>
      <c r="C65" s="61">
        <f t="shared" si="9"/>
        <v>1318.2863888881984</v>
      </c>
      <c r="D65" s="61">
        <f t="shared" si="0"/>
        <v>0.3966575458551011</v>
      </c>
      <c r="E65" s="61">
        <f t="shared" si="1"/>
        <v>56.027717000612981</v>
      </c>
    </row>
    <row r="66" spans="1:5" x14ac:dyDescent="0.25">
      <c r="A66" s="60">
        <v>62</v>
      </c>
      <c r="B66" s="61">
        <v>13.194444444437977</v>
      </c>
      <c r="C66" s="61">
        <f t="shared" si="9"/>
        <v>1331.4808333326364</v>
      </c>
      <c r="D66" s="61">
        <f t="shared" si="0"/>
        <v>0.38669851746335249</v>
      </c>
      <c r="E66" s="61">
        <f t="shared" si="1"/>
        <v>56.71416006396128</v>
      </c>
    </row>
    <row r="67" spans="1:5" x14ac:dyDescent="0.25">
      <c r="A67" s="60">
        <v>63</v>
      </c>
      <c r="B67" s="61">
        <v>32.051111111068167</v>
      </c>
      <c r="C67" s="61">
        <f t="shared" si="9"/>
        <v>1363.5319444437046</v>
      </c>
      <c r="D67" s="61">
        <f t="shared" si="0"/>
        <v>0.36291189754095393</v>
      </c>
      <c r="E67" s="61">
        <f t="shared" si="1"/>
        <v>58.387919134464532</v>
      </c>
    </row>
    <row r="68" spans="1:5" x14ac:dyDescent="0.25">
      <c r="A68" s="60">
        <v>64</v>
      </c>
      <c r="B68" s="61">
        <v>3.43611111107748</v>
      </c>
      <c r="C68" s="61">
        <f t="shared" si="9"/>
        <v>1366.968055554782</v>
      </c>
      <c r="D68" s="61">
        <f t="shared" si="0"/>
        <v>0.36039505965418694</v>
      </c>
      <c r="E68" s="61">
        <f t="shared" si="1"/>
        <v>58.567882591102645</v>
      </c>
    </row>
    <row r="69" spans="1:5" x14ac:dyDescent="0.25">
      <c r="A69" s="60">
        <v>65</v>
      </c>
      <c r="B69" s="61">
        <v>20.544722222315613</v>
      </c>
      <c r="C69" s="61">
        <f t="shared" si="9"/>
        <v>1387.5127777770977</v>
      </c>
      <c r="D69" s="61">
        <f t="shared" si="0"/>
        <v>0.34547747303346565</v>
      </c>
      <c r="E69" s="61">
        <f t="shared" si="1"/>
        <v>59.645991495828369</v>
      </c>
    </row>
    <row r="70" spans="1:5" x14ac:dyDescent="0.25">
      <c r="A70" s="60">
        <v>66</v>
      </c>
      <c r="B70" s="61">
        <v>28.798611111065838</v>
      </c>
      <c r="C70" s="61">
        <f t="shared" si="9"/>
        <v>1416.3113888881635</v>
      </c>
      <c r="D70" s="61">
        <f t="shared" ref="D70:D95" si="15">LN($P$7/C70)</f>
        <v>0.32493437033589906</v>
      </c>
      <c r="E70" s="61">
        <f t="shared" ref="E70:E95" si="16">$P$12*C70^$P$11</f>
        <v>61.163219698993309</v>
      </c>
    </row>
    <row r="71" spans="1:5" x14ac:dyDescent="0.25">
      <c r="A71" s="60">
        <v>67</v>
      </c>
      <c r="B71" s="61">
        <v>96.175277777889278</v>
      </c>
      <c r="C71" s="61">
        <f t="shared" si="9"/>
        <v>1512.4866666660528</v>
      </c>
      <c r="D71" s="61">
        <f t="shared" si="15"/>
        <v>0.25923515338163244</v>
      </c>
      <c r="E71" s="61">
        <f t="shared" si="16"/>
        <v>66.279439592036368</v>
      </c>
    </row>
    <row r="72" spans="1:5" x14ac:dyDescent="0.25">
      <c r="A72" s="60">
        <v>68</v>
      </c>
      <c r="B72" s="61">
        <v>108.45694444439141</v>
      </c>
      <c r="C72" s="61">
        <f t="shared" ref="C72:C95" si="17">B72+C71</f>
        <v>1620.9436111104442</v>
      </c>
      <c r="D72" s="61">
        <f t="shared" si="15"/>
        <v>0.1899817931731354</v>
      </c>
      <c r="E72" s="61">
        <f t="shared" si="16"/>
        <v>72.136436672887143</v>
      </c>
    </row>
    <row r="73" spans="1:5" x14ac:dyDescent="0.25">
      <c r="A73" s="60">
        <v>69</v>
      </c>
      <c r="B73" s="61">
        <v>24.167777777882293</v>
      </c>
      <c r="C73" s="61">
        <f t="shared" si="17"/>
        <v>1645.1113888883265</v>
      </c>
      <c r="D73" s="61">
        <f t="shared" si="15"/>
        <v>0.17518215330343548</v>
      </c>
      <c r="E73" s="61">
        <f t="shared" si="16"/>
        <v>73.453719296681726</v>
      </c>
    </row>
    <row r="74" spans="1:5" x14ac:dyDescent="0.25">
      <c r="A74" s="60">
        <v>70</v>
      </c>
      <c r="B74" s="61">
        <v>3.5041666666511446</v>
      </c>
      <c r="C74" s="61">
        <f t="shared" si="17"/>
        <v>1648.6155555549776</v>
      </c>
      <c r="D74" s="61">
        <f t="shared" si="15"/>
        <v>0.17305437037070401</v>
      </c>
      <c r="E74" s="61">
        <f t="shared" si="16"/>
        <v>73.645076073861048</v>
      </c>
    </row>
    <row r="75" spans="1:5" x14ac:dyDescent="0.25">
      <c r="A75" s="60">
        <v>71</v>
      </c>
      <c r="B75" s="61">
        <v>17.307777777663432</v>
      </c>
      <c r="C75" s="61">
        <f t="shared" si="17"/>
        <v>1665.9233333326411</v>
      </c>
      <c r="D75" s="61">
        <f t="shared" si="15"/>
        <v>0.16261072456023962</v>
      </c>
      <c r="E75" s="61">
        <f t="shared" si="16"/>
        <v>74.591551658156732</v>
      </c>
    </row>
    <row r="76" spans="1:5" x14ac:dyDescent="0.25">
      <c r="A76" s="60">
        <v>72</v>
      </c>
      <c r="B76" s="61">
        <v>10.149444444396067</v>
      </c>
      <c r="C76" s="61">
        <f t="shared" si="17"/>
        <v>1676.0727777770371</v>
      </c>
      <c r="D76" s="61">
        <f t="shared" si="15"/>
        <v>0.15653682422646178</v>
      </c>
      <c r="E76" s="61">
        <f t="shared" si="16"/>
        <v>75.147595038394087</v>
      </c>
    </row>
    <row r="77" spans="1:5" x14ac:dyDescent="0.25">
      <c r="A77" s="60">
        <v>73</v>
      </c>
      <c r="B77" s="61">
        <v>11.048888888850342</v>
      </c>
      <c r="C77" s="61">
        <f t="shared" si="17"/>
        <v>1687.1216666658875</v>
      </c>
      <c r="D77" s="61">
        <f t="shared" si="15"/>
        <v>0.14996632774103436</v>
      </c>
      <c r="E77" s="61">
        <f t="shared" si="16"/>
        <v>75.753768152738047</v>
      </c>
    </row>
    <row r="78" spans="1:5" x14ac:dyDescent="0.25">
      <c r="A78" s="60">
        <v>74</v>
      </c>
      <c r="B78" s="61">
        <v>14.871666666702367</v>
      </c>
      <c r="C78" s="61">
        <f t="shared" si="17"/>
        <v>1701.9933333325898</v>
      </c>
      <c r="D78" s="61">
        <f t="shared" si="15"/>
        <v>0.14119013565559721</v>
      </c>
      <c r="E78" s="61">
        <f t="shared" si="16"/>
        <v>76.571065937971525</v>
      </c>
    </row>
    <row r="79" spans="1:5" x14ac:dyDescent="0.25">
      <c r="A79" s="60">
        <v>75</v>
      </c>
      <c r="B79" s="61">
        <v>2.2116666666115634</v>
      </c>
      <c r="C79" s="61">
        <f t="shared" si="17"/>
        <v>1704.2049999992014</v>
      </c>
      <c r="D79" s="61">
        <f t="shared" si="15"/>
        <v>0.13989152250334397</v>
      </c>
      <c r="E79" s="61">
        <f t="shared" si="16"/>
        <v>76.692748120456883</v>
      </c>
    </row>
    <row r="80" spans="1:5" x14ac:dyDescent="0.25">
      <c r="A80" s="60">
        <v>76</v>
      </c>
      <c r="B80" s="61">
        <v>16.5</v>
      </c>
      <c r="C80" s="61">
        <f t="shared" si="17"/>
        <v>1720.7049999992014</v>
      </c>
      <c r="D80" s="61">
        <f t="shared" si="15"/>
        <v>0.13025615827179013</v>
      </c>
      <c r="E80" s="61">
        <f t="shared" si="16"/>
        <v>77.601658264441312</v>
      </c>
    </row>
    <row r="81" spans="1:5" x14ac:dyDescent="0.25">
      <c r="A81" s="60">
        <v>77</v>
      </c>
      <c r="B81" s="61">
        <v>2.7927777777076699</v>
      </c>
      <c r="C81" s="61">
        <f t="shared" si="17"/>
        <v>1723.4977777769091</v>
      </c>
      <c r="D81" s="61">
        <f t="shared" si="15"/>
        <v>0.12863443123073934</v>
      </c>
      <c r="E81" s="61">
        <f t="shared" si="16"/>
        <v>77.755692436435524</v>
      </c>
    </row>
    <row r="82" spans="1:5" x14ac:dyDescent="0.25">
      <c r="A82" s="60">
        <v>78</v>
      </c>
      <c r="B82" s="61">
        <v>36.29888888890855</v>
      </c>
      <c r="C82" s="61">
        <f t="shared" si="17"/>
        <v>1759.7966666658176</v>
      </c>
      <c r="D82" s="61">
        <f t="shared" si="15"/>
        <v>0.10779197676582455</v>
      </c>
      <c r="E82" s="61">
        <f t="shared" si="16"/>
        <v>79.762771497732132</v>
      </c>
    </row>
    <row r="83" spans="1:5" x14ac:dyDescent="0.25">
      <c r="A83" s="60">
        <v>79</v>
      </c>
      <c r="B83" s="61">
        <v>24.534444444347173</v>
      </c>
      <c r="C83" s="61">
        <f t="shared" si="17"/>
        <v>1784.3311111101648</v>
      </c>
      <c r="D83" s="61">
        <f t="shared" si="15"/>
        <v>9.3946631503963707E-2</v>
      </c>
      <c r="E83" s="61">
        <f t="shared" si="16"/>
        <v>81.124601930987296</v>
      </c>
    </row>
    <row r="84" spans="1:5" x14ac:dyDescent="0.25">
      <c r="A84" s="60">
        <v>80</v>
      </c>
      <c r="B84" s="61">
        <v>5.5694444445543922</v>
      </c>
      <c r="C84" s="61">
        <f t="shared" si="17"/>
        <v>1789.9005555547192</v>
      </c>
      <c r="D84" s="61">
        <f t="shared" si="15"/>
        <v>9.0830186084858891E-2</v>
      </c>
      <c r="E84" s="61">
        <f t="shared" si="16"/>
        <v>81.434327804644823</v>
      </c>
    </row>
    <row r="85" spans="1:5" x14ac:dyDescent="0.25">
      <c r="A85" s="60">
        <v>81</v>
      </c>
      <c r="B85" s="61">
        <v>5.46805555553874</v>
      </c>
      <c r="C85" s="61">
        <f t="shared" si="17"/>
        <v>1795.3686111102579</v>
      </c>
      <c r="D85" s="61">
        <f t="shared" si="15"/>
        <v>8.7779893601341016E-2</v>
      </c>
      <c r="E85" s="61">
        <f t="shared" si="16"/>
        <v>81.738624199718984</v>
      </c>
    </row>
    <row r="86" spans="1:5" x14ac:dyDescent="0.25">
      <c r="A86" s="60">
        <v>82</v>
      </c>
      <c r="B86" s="61">
        <v>17.898611111158971</v>
      </c>
      <c r="C86" s="61">
        <f t="shared" si="17"/>
        <v>1813.2672222214169</v>
      </c>
      <c r="D86" s="61">
        <f t="shared" si="15"/>
        <v>7.7859935636889879E-2</v>
      </c>
      <c r="E86" s="61">
        <f t="shared" si="16"/>
        <v>82.73612070869865</v>
      </c>
    </row>
    <row r="87" spans="1:5" x14ac:dyDescent="0.25">
      <c r="A87" s="60">
        <v>83</v>
      </c>
      <c r="B87" s="61">
        <v>20.918055555433966</v>
      </c>
      <c r="C87" s="61">
        <f t="shared" si="17"/>
        <v>1834.1852777768509</v>
      </c>
      <c r="D87" s="61">
        <f t="shared" si="15"/>
        <v>6.6389856236924713E-2</v>
      </c>
      <c r="E87" s="61">
        <f t="shared" si="16"/>
        <v>83.904673366884865</v>
      </c>
    </row>
    <row r="88" spans="1:5" x14ac:dyDescent="0.25">
      <c r="A88" s="60">
        <v>84</v>
      </c>
      <c r="B88" s="61">
        <v>11.926666666637175</v>
      </c>
      <c r="C88" s="61">
        <f t="shared" si="17"/>
        <v>1846.111944443488</v>
      </c>
      <c r="D88" s="61">
        <f t="shared" si="15"/>
        <v>5.9908472969176417E-2</v>
      </c>
      <c r="E88" s="61">
        <f t="shared" si="16"/>
        <v>84.572269109826237</v>
      </c>
    </row>
    <row r="89" spans="1:5" x14ac:dyDescent="0.25">
      <c r="A89" s="60">
        <v>85</v>
      </c>
      <c r="B89" s="61">
        <v>9.2902777778799646</v>
      </c>
      <c r="C89" s="61">
        <f t="shared" si="17"/>
        <v>1855.402222221368</v>
      </c>
      <c r="D89" s="61">
        <f t="shared" si="15"/>
        <v>5.4888744897179452E-2</v>
      </c>
      <c r="E89" s="61">
        <f t="shared" si="16"/>
        <v>85.092959220679489</v>
      </c>
    </row>
    <row r="90" spans="1:5" x14ac:dyDescent="0.25">
      <c r="A90" s="60">
        <v>86</v>
      </c>
      <c r="B90" s="61">
        <v>14.233888888964429</v>
      </c>
      <c r="C90" s="61">
        <f t="shared" si="17"/>
        <v>1869.6361111103324</v>
      </c>
      <c r="D90" s="61">
        <f t="shared" si="15"/>
        <v>4.7246429896536685E-2</v>
      </c>
      <c r="E90" s="61">
        <f t="shared" si="16"/>
        <v>85.891849167325603</v>
      </c>
    </row>
    <row r="91" spans="1:5" x14ac:dyDescent="0.25">
      <c r="A91" s="60">
        <v>87</v>
      </c>
      <c r="B91" s="61">
        <v>22.993611111072823</v>
      </c>
      <c r="C91" s="61">
        <f t="shared" si="17"/>
        <v>1892.6297222214052</v>
      </c>
      <c r="D91" s="61">
        <f t="shared" si="15"/>
        <v>3.5022999430469534E-2</v>
      </c>
      <c r="E91" s="61">
        <f t="shared" si="16"/>
        <v>87.185247446392694</v>
      </c>
    </row>
    <row r="92" spans="1:5" x14ac:dyDescent="0.25">
      <c r="A92" s="60">
        <v>88</v>
      </c>
      <c r="B92" s="61">
        <v>8.8947222222341225</v>
      </c>
      <c r="C92" s="61">
        <f t="shared" si="17"/>
        <v>1901.5244444436394</v>
      </c>
      <c r="D92" s="61">
        <f t="shared" si="15"/>
        <v>3.0334345186991098E-2</v>
      </c>
      <c r="E92" s="61">
        <f t="shared" si="16"/>
        <v>87.686520517708828</v>
      </c>
    </row>
    <row r="93" spans="1:5" x14ac:dyDescent="0.25">
      <c r="A93" s="60">
        <v>89</v>
      </c>
      <c r="B93" s="61">
        <v>1.7505555554525927</v>
      </c>
      <c r="C93" s="61">
        <f t="shared" si="17"/>
        <v>1903.274999999092</v>
      </c>
      <c r="D93" s="61">
        <f t="shared" si="15"/>
        <v>2.9414162294549278E-2</v>
      </c>
      <c r="E93" s="61">
        <f t="shared" si="16"/>
        <v>87.785236845265786</v>
      </c>
    </row>
    <row r="94" spans="1:5" x14ac:dyDescent="0.25">
      <c r="A94" s="60">
        <v>90</v>
      </c>
      <c r="B94" s="61">
        <v>8.5175000000162981</v>
      </c>
      <c r="C94" s="61">
        <f t="shared" si="17"/>
        <v>1911.7924999991083</v>
      </c>
      <c r="D94" s="61">
        <f t="shared" si="15"/>
        <v>2.4948965203367358E-2</v>
      </c>
      <c r="E94" s="61">
        <f t="shared" si="16"/>
        <v>88.265839199586395</v>
      </c>
    </row>
    <row r="95" spans="1:5" x14ac:dyDescent="0.25">
      <c r="A95" s="60">
        <v>91</v>
      </c>
      <c r="B95" s="61">
        <v>48.297222222201526</v>
      </c>
      <c r="C95" s="61">
        <f t="shared" si="17"/>
        <v>1960.0897222213098</v>
      </c>
      <c r="D95" s="61">
        <f t="shared" si="15"/>
        <v>0</v>
      </c>
      <c r="E95" s="61">
        <f t="shared" si="16"/>
        <v>91</v>
      </c>
    </row>
  </sheetData>
  <mergeCells count="1">
    <mergeCell ref="A2:P2"/>
  </mergeCells>
  <pageMargins left="0.7" right="0.7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Pala 4100 XPCAC</vt:lpstr>
      <vt:lpstr>Pala 203 Filtrado</vt:lpstr>
      <vt:lpstr>Nelson Aalen</vt:lpstr>
      <vt:lpstr>Crow Aansa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Chamaca Castro</dc:creator>
  <cp:lastModifiedBy>Edison Muñante Mendoza</cp:lastModifiedBy>
  <dcterms:created xsi:type="dcterms:W3CDTF">2021-10-16T00:17:02Z</dcterms:created>
  <dcterms:modified xsi:type="dcterms:W3CDTF">2024-02-08T02:14:05Z</dcterms:modified>
</cp:coreProperties>
</file>